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codeName="ThisWorkbook" autoCompressPictures="0"/>
  <bookViews>
    <workbookView xWindow="0" yWindow="0" windowWidth="32360" windowHeight="18200" tabRatio="891"/>
  </bookViews>
  <sheets>
    <sheet name="compare-PDI-rates-average" sheetId="8" r:id="rId1"/>
    <sheet name="trend-observed" sheetId="3" r:id="rId2"/>
    <sheet name="trend-observed-expected" sheetId="4" r:id="rId3"/>
    <sheet name="trend-risk-adjusted-smoothed" sheetId="5" r:id="rId4"/>
    <sheet name="trend-expected-average" sheetId="6" r:id="rId5"/>
    <sheet name="trend-risk-adjusted-average" sheetId="7" r:id="rId6"/>
  </sheets>
  <calcPr calcId="140001" concurrentCalc="0"/>
  <customWorkbookViews>
    <customWorkbookView name="Doreen.Bonnett - Personal View" guid="{BB827016-8131-4EFA-A526-0AACD5E20E98}" mergeInterval="0" personalView="1" maximized="1" xWindow="1" yWindow="1" windowWidth="1280" windowHeight="803" tabRatio="891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8" l="1"/>
  <c r="I15" i="8"/>
  <c r="G16" i="8"/>
  <c r="H16" i="8"/>
  <c r="I16" i="8"/>
  <c r="J16" i="8"/>
  <c r="K16" i="8"/>
  <c r="G17" i="8"/>
  <c r="H17" i="8"/>
  <c r="I17" i="8"/>
  <c r="J17" i="8"/>
  <c r="K17" i="8"/>
  <c r="G18" i="8"/>
  <c r="H18" i="8"/>
  <c r="I18" i="8"/>
  <c r="J18" i="8"/>
  <c r="K18" i="8"/>
  <c r="H19" i="8"/>
  <c r="I19" i="8"/>
  <c r="G20" i="8"/>
  <c r="H20" i="8"/>
  <c r="I20" i="8"/>
  <c r="J20" i="8"/>
  <c r="K20" i="8"/>
  <c r="G21" i="8"/>
  <c r="H21" i="8"/>
  <c r="I21" i="8"/>
  <c r="J21" i="8"/>
  <c r="K21" i="8"/>
  <c r="G22" i="8"/>
  <c r="H22" i="8"/>
  <c r="I22" i="8"/>
  <c r="J22" i="8"/>
  <c r="K22" i="8"/>
  <c r="G23" i="8"/>
  <c r="H23" i="8"/>
  <c r="I23" i="8"/>
  <c r="J23" i="8"/>
  <c r="K23" i="8"/>
  <c r="G24" i="8"/>
  <c r="H24" i="8"/>
  <c r="I24" i="8"/>
  <c r="J24" i="8"/>
  <c r="K24" i="8"/>
  <c r="G25" i="8"/>
  <c r="H25" i="8"/>
  <c r="I25" i="8"/>
  <c r="J25" i="8"/>
  <c r="K25" i="8"/>
  <c r="G26" i="8"/>
  <c r="H26" i="8"/>
  <c r="I26" i="8"/>
  <c r="J26" i="8"/>
  <c r="K26" i="8"/>
  <c r="G27" i="8"/>
  <c r="H27" i="8"/>
  <c r="I27" i="8"/>
  <c r="J27" i="8"/>
  <c r="K27" i="8"/>
  <c r="G28" i="8"/>
  <c r="H28" i="8"/>
  <c r="I28" i="8"/>
  <c r="J28" i="8"/>
  <c r="K28" i="8"/>
  <c r="G29" i="8"/>
  <c r="H29" i="8"/>
  <c r="I29" i="8"/>
  <c r="J29" i="8"/>
  <c r="K29" i="8"/>
  <c r="H30" i="8"/>
  <c r="I30" i="8"/>
  <c r="H31" i="8"/>
  <c r="I31" i="8"/>
</calcChain>
</file>

<file path=xl/sharedStrings.xml><?xml version="1.0" encoding="utf-8"?>
<sst xmlns="http://schemas.openxmlformats.org/spreadsheetml/2006/main" count="126" uniqueCount="83">
  <si>
    <t>Indicator</t>
  </si>
  <si>
    <t>Chart Label</t>
  </si>
  <si>
    <t>Year</t>
  </si>
  <si>
    <t>Observed</t>
  </si>
  <si>
    <t>Expected</t>
  </si>
  <si>
    <t>Smoothed</t>
  </si>
  <si>
    <t>Percent Difference in Rates</t>
  </si>
  <si>
    <t>Percent Difference in Rates (Lower Bound)</t>
  </si>
  <si>
    <t>Percent Difference in Rates (Upper Bound)</t>
  </si>
  <si>
    <t>Enter your data here.</t>
  </si>
  <si>
    <t xml:space="preserve">These calculate automatically. </t>
  </si>
  <si>
    <r>
      <t xml:space="preserve">The </t>
    </r>
    <r>
      <rPr>
        <b/>
        <sz val="10"/>
        <rFont val="Arial"/>
        <family val="2"/>
      </rPr>
      <t xml:space="preserve">observed rate </t>
    </r>
    <r>
      <rPr>
        <sz val="10"/>
        <rFont val="Arial"/>
      </rPr>
      <t xml:space="preserve">is the actual rate at which events measured by the indicator occurred in your hospital. This can be acquired from the SAS </t>
    </r>
  </si>
  <si>
    <t xml:space="preserve">output, or the Windows QI output from the Quick Report. If another organization provides these data for you, you may also obtain it from them. </t>
  </si>
  <si>
    <t>obtain these rates).</t>
  </si>
  <si>
    <t xml:space="preserve">accounting for the hospital's actual case mix. This can be acquired from the SAS output or the Windows QI output from the Provider Report. </t>
  </si>
  <si>
    <r>
      <t xml:space="preserve">The </t>
    </r>
    <r>
      <rPr>
        <b/>
        <sz val="10"/>
        <rFont val="Arial"/>
        <family val="2"/>
      </rPr>
      <t>risk-adjusted</t>
    </r>
    <r>
      <rPr>
        <sz val="10"/>
        <rFont val="Arial"/>
      </rPr>
      <t xml:space="preserve"> rate is the estimate of how a hospital would perform on an indicator for an average case mix of patients, rather than its</t>
    </r>
  </si>
  <si>
    <t>CL (upper confidence limit). When creating provider-level reports using the Windows QI software, the user must specify that the confidence</t>
  </si>
  <si>
    <r>
      <t xml:space="preserve">The </t>
    </r>
    <r>
      <rPr>
        <b/>
        <sz val="10"/>
        <rFont val="Arial"/>
        <family val="2"/>
      </rPr>
      <t xml:space="preserve">smoothed rate </t>
    </r>
    <r>
      <rPr>
        <sz val="10"/>
        <rFont val="Arial"/>
      </rPr>
      <t>is a weighted average of the hospital's risk-adjusted rate and the reference population rate, where the weight reflects</t>
    </r>
  </si>
  <si>
    <t>Directions: Add your data into the yellow cells beside the relevant year. Remove the</t>
  </si>
  <si>
    <t>Enter Your Data Here</t>
  </si>
  <si>
    <t xml:space="preserve"> own case mix. This rate can be found in the provider-level reports from the Windows or SAS QI programs. </t>
  </si>
  <si>
    <t>Observed Rate</t>
  </si>
  <si>
    <t>Observed Count</t>
  </si>
  <si>
    <t xml:space="preserve">wish to use as a comparison. </t>
  </si>
  <si>
    <t>Risk-Adjusted Rate</t>
  </si>
  <si>
    <t>Risk-Adjusted (Lower Confidence Interval Bound)</t>
  </si>
  <si>
    <t>Risk-Adjusted (Upper Confidence Interval Bound)</t>
  </si>
  <si>
    <t>The risk-adjusted rate is the estimate of how a hospital would perform on an indicator for an average case mix of patients, rather than its</t>
  </si>
  <si>
    <t xml:space="preserve"> own case mix. This rate can be found in the provider-level reports from the Windows or SAS QI programs. See the other B tools for more information </t>
  </si>
  <si>
    <t>(B1 explains what the rates mean; B2a and B2b show how to use the software with your data and obtain these rates).</t>
  </si>
  <si>
    <t xml:space="preserve">See the other B tools for more information (B1 explains what the rates mean; B2a and B2b show how to use the software with your data and </t>
  </si>
  <si>
    <r>
      <t xml:space="preserve">The </t>
    </r>
    <r>
      <rPr>
        <b/>
        <sz val="10"/>
        <rFont val="Arial"/>
        <family val="2"/>
      </rPr>
      <t>confidence interval of the risk-adjusted rate</t>
    </r>
    <r>
      <rPr>
        <sz val="10"/>
        <rFont val="Arial"/>
      </rPr>
      <t xml:space="preserve"> is identified in the SAS output as the lower CL (lower confidence limit) and upper </t>
    </r>
  </si>
  <si>
    <t xml:space="preserve">levels be included in the report. </t>
  </si>
  <si>
    <t xml:space="preserve">the reliability of the hospital's risk-adjusted rate. This can be found in the SAS output or the Windows QI Provider Report. </t>
  </si>
  <si>
    <r>
      <t xml:space="preserve">The </t>
    </r>
    <r>
      <rPr>
        <b/>
        <sz val="10"/>
        <rFont val="Arial"/>
        <family val="2"/>
      </rPr>
      <t xml:space="preserve">expected rate </t>
    </r>
    <r>
      <rPr>
        <sz val="10"/>
        <rFont val="Arial"/>
      </rPr>
      <t xml:space="preserve">is the rate a hospital would have if it had average performance on a QI, as calculated in a reference population but </t>
    </r>
  </si>
  <si>
    <t xml:space="preserve">own case mix. This rate can be found in the provider-level reports from the Windows or SAS QI programs. </t>
  </si>
  <si>
    <t>levels be included in the report.</t>
  </si>
  <si>
    <t>Neonatal Iatrogenic Pneumothorax Rate</t>
  </si>
  <si>
    <t>Neonatal Mortality Rate</t>
  </si>
  <si>
    <t>Neonatal Blood Stream Infection Rate</t>
  </si>
  <si>
    <t>Accidental Puncture or Laceration Rate</t>
  </si>
  <si>
    <t>Pressure Ulcer Rate</t>
  </si>
  <si>
    <t>Retained Surgical Item or Unretrieved Device</t>
  </si>
  <si>
    <t>Iatrogenic Pneumothorax Rate</t>
  </si>
  <si>
    <t>RACHS-1 Pediatric Heart Surgery Volume</t>
  </si>
  <si>
    <t>Perioperative Hemorrhage or Hematoma Rate</t>
  </si>
  <si>
    <t>Postoperative Respiratory Failure Rate</t>
  </si>
  <si>
    <t>Postoperative Sepsis Rate</t>
  </si>
  <si>
    <t>Postoperative Wound Dehiscence Rate</t>
  </si>
  <si>
    <t>Transfusion Reaction Count</t>
  </si>
  <si>
    <t>RACHS-1 Pediatric Heart Surgery Mortality Rate</t>
  </si>
  <si>
    <t>Central Venous Catheter-Related Blood Stream Infection Rate</t>
  </si>
  <si>
    <t>PDI 10</t>
  </si>
  <si>
    <t>PDI 11</t>
  </si>
  <si>
    <t>PDI 12</t>
  </si>
  <si>
    <t>PDI 13</t>
  </si>
  <si>
    <t>"Neonatal Blood Stream Infection Rate" part of the title and revise it to reflect your PDI of interest.</t>
  </si>
  <si>
    <t>National Average</t>
  </si>
  <si>
    <t>NQI 01</t>
  </si>
  <si>
    <t>NQI 02</t>
  </si>
  <si>
    <t>NQI 03</t>
  </si>
  <si>
    <t>PDI 01</t>
  </si>
  <si>
    <t>PDI 02</t>
  </si>
  <si>
    <t>PDI 03</t>
  </si>
  <si>
    <t>PDI 05</t>
  </si>
  <si>
    <t>PDI 06</t>
  </si>
  <si>
    <t>PDI 07</t>
  </si>
  <si>
    <t>PDI 08</t>
  </si>
  <si>
    <t>PDI 09</t>
  </si>
  <si>
    <t xml:space="preserve">The national average is the rate used here as a comparison point. You may choose your State's rate, the national rate, or any other rate that you may </t>
  </si>
  <si>
    <t xml:space="preserve">*Note: Use caution comparing rates before and after 2014. Rates before the 4th quarter of 2014 are calculated using ICD-9; rates calculated during the 4th quarter of 2014 and later use ICD-10. The rates should be similar but may not yield a perfect comparison between years. </t>
  </si>
  <si>
    <t>obtain these rates; B5 explains how to use comparators).</t>
  </si>
  <si>
    <r>
      <t xml:space="preserve">The </t>
    </r>
    <r>
      <rPr>
        <b/>
        <sz val="10"/>
        <rFont val="Arial"/>
        <family val="2"/>
      </rPr>
      <t>national average</t>
    </r>
    <r>
      <rPr>
        <sz val="10"/>
        <rFont val="Arial"/>
      </rPr>
      <t xml:space="preserve"> is the rate used here as a comparison point. You may choose your State's rate, the national rate, or any other rate that you may</t>
    </r>
  </si>
  <si>
    <r>
      <t xml:space="preserve">The </t>
    </r>
    <r>
      <rPr>
        <b/>
        <sz val="10"/>
        <rFont val="Arial"/>
        <family val="2"/>
      </rPr>
      <t>national average</t>
    </r>
    <r>
      <rPr>
        <sz val="10"/>
        <rFont val="Arial"/>
      </rPr>
      <t xml:space="preserve"> is the rate used here as a comparison point. You may choose your State's rate, the national rate, or any other rate that you may </t>
    </r>
  </si>
  <si>
    <t>Your Hospital's Performance Relative to National average</t>
  </si>
  <si>
    <t>How does your hospital compare to the national average?</t>
  </si>
  <si>
    <t>Baseline</t>
  </si>
  <si>
    <t>wish to use as a comparison. See Tool B5 for more information about comparators. Please note that AHRQ does not currently provide national averages using ICD-10 data.</t>
  </si>
  <si>
    <t xml:space="preserve">The confidence interval of the risk-adjusted rate is identified in the SAS output as the lower CL (lower confidence limit) and upper </t>
  </si>
  <si>
    <t xml:space="preserve">*Note: Risk-adjusted rates are not available in the most up-to-date version of the ICD-10 software. Future versions of the QI software will allow for risk adjustment and calculation of risk-adjusted and smoothed rates. </t>
  </si>
  <si>
    <t>*Note: Expected rates are not available in the most up-to-date version of the ICD-10 software. Future versions of the QI software will allow for risk adjustment and calculation of expected rates.</t>
  </si>
  <si>
    <t xml:space="preserve">*Note: Risk-adjusted and smoothed rates are not available in the most up-to-date version of the ICD-10 software. Future versions of the QI software will allow for risk adjustment and calculation of risk-adjusted and smoothed rates. </t>
  </si>
  <si>
    <t xml:space="preserve">*Note: Risk-adjusted rates are not available in the most up-to-date version of the ICD-10 software. Future versions of the QI software will allow for risk adjustment and calculation of risk-adjusted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</si>
</sst>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3" borderId="0" xfId="0" applyFont="1" applyFill="1"/>
    <xf numFmtId="0" fontId="6" fillId="3" borderId="0" xfId="0" applyFont="1" applyFill="1"/>
    <xf numFmtId="0" fontId="9" fillId="0" borderId="0" xfId="0" applyFont="1"/>
    <xf numFmtId="0" fontId="9" fillId="0" borderId="0" xfId="0" applyFont="1" applyFill="1" applyBorder="1" applyAlignment="1">
      <alignment horizontal="left" vertical="top"/>
    </xf>
    <xf numFmtId="0" fontId="0" fillId="3" borderId="0" xfId="0" applyFill="1"/>
    <xf numFmtId="0" fontId="3" fillId="3" borderId="0" xfId="0" applyFont="1" applyFill="1"/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4" fillId="3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6" fillId="3" borderId="0" xfId="0" applyFont="1" applyFill="1" applyBorder="1"/>
    <xf numFmtId="0" fontId="3" fillId="5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7" xfId="0" applyFont="1" applyFill="1" applyBorder="1"/>
    <xf numFmtId="0" fontId="8" fillId="3" borderId="9" xfId="0" applyFont="1" applyFill="1" applyBorder="1"/>
    <xf numFmtId="0" fontId="10" fillId="0" borderId="0" xfId="0" applyFont="1"/>
    <xf numFmtId="0" fontId="0" fillId="3" borderId="0" xfId="0" applyFont="1" applyFill="1"/>
    <xf numFmtId="0" fontId="8" fillId="3" borderId="0" xfId="0" applyFont="1" applyFill="1" applyBorder="1"/>
    <xf numFmtId="0" fontId="0" fillId="3" borderId="0" xfId="0" applyFont="1" applyFill="1" applyBorder="1"/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</cellXfs>
  <cellStyles count="1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1.xml"/><Relationship Id="rId12" Type="http://schemas.openxmlformats.org/officeDocument/2006/relationships/customXml" Target="../customXml/item2.xml"/><Relationship Id="rId13" Type="http://schemas.openxmlformats.org/officeDocument/2006/relationships/customXml" Target="../customXml/item3.xml"/><Relationship Id="rId14" Type="http://schemas.openxmlformats.org/officeDocument/2006/relationships/customXml" Target="../customXml/item4.xml"/><Relationship Id="rId15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3647342995169"/>
          <c:y val="0.0593286494925839"/>
          <c:w val="0.753517909846331"/>
          <c:h val="0.772834707137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'compare-PDI-rates-average'!$G$14</c:f>
              <c:strCache>
                <c:ptCount val="1"/>
                <c:pt idx="0">
                  <c:v>Percent Difference in Rates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'compare-PDI-rates-average'!$J$15:$J$29</c:f>
              <c:strCache>
                <c:ptCount val="14"/>
                <c:pt idx="1">
                  <c:v>NQI 02</c:v>
                </c:pt>
                <c:pt idx="2">
                  <c:v>NQI 03</c:v>
                </c:pt>
                <c:pt idx="3">
                  <c:v>PDI 01</c:v>
                </c:pt>
                <c:pt idx="6">
                  <c:v>PDI 05</c:v>
                </c:pt>
                <c:pt idx="7">
                  <c:v>PDI 06</c:v>
                </c:pt>
                <c:pt idx="11">
                  <c:v>PDI 10</c:v>
                </c:pt>
                <c:pt idx="12">
                  <c:v>PDI 11</c:v>
                </c:pt>
                <c:pt idx="13">
                  <c:v>PDI 12</c:v>
                </c:pt>
              </c:strCache>
            </c:strRef>
          </c:cat>
          <c:val>
            <c:numRef>
              <c:f>'compare-PDI-rates-average'!$G$15:$G$29</c:f>
              <c:numCache>
                <c:formatCode>General</c:formatCode>
                <c:ptCount val="15"/>
                <c:pt idx="1">
                  <c:v>-100.0</c:v>
                </c:pt>
                <c:pt idx="2">
                  <c:v>7.006626027034197</c:v>
                </c:pt>
                <c:pt idx="3">
                  <c:v>-47.87719298245614</c:v>
                </c:pt>
                <c:pt idx="5">
                  <c:v>0.0</c:v>
                </c:pt>
                <c:pt idx="6">
                  <c:v>-100.0</c:v>
                </c:pt>
                <c:pt idx="7">
                  <c:v>-100.0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-100.0</c:v>
                </c:pt>
                <c:pt idx="12">
                  <c:v>-100.0</c:v>
                </c:pt>
                <c:pt idx="13">
                  <c:v>-61.98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v>Benchmark</c:v>
          </c:tx>
          <c:invertIfNegative val="0"/>
          <c:trendline>
            <c:name>National Average</c:nam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val>
            <c:numRef>
              <c:f>'compare-PDI-rates-average'!$L$15:$L$29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6993768"/>
        <c:axId val="2106999720"/>
      </c:barChart>
      <c:catAx>
        <c:axId val="2106993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Pediatric Quality Indicators</a:t>
                </a:r>
              </a:p>
            </c:rich>
          </c:tx>
          <c:layout>
            <c:manualLayout>
              <c:xMode val="edge"/>
              <c:yMode val="edge"/>
              <c:x val="0.400194029688198"/>
              <c:y val="0.931304582550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crossAx val="2106999720"/>
        <c:crosses val="autoZero"/>
        <c:auto val="1"/>
        <c:lblAlgn val="ctr"/>
        <c:lblOffset val="100"/>
        <c:noMultiLvlLbl val="0"/>
      </c:catAx>
      <c:valAx>
        <c:axId val="2106999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Difference in Rates </a:t>
                </a:r>
              </a:p>
            </c:rich>
          </c:tx>
          <c:layout>
            <c:manualLayout>
              <c:xMode val="edge"/>
              <c:yMode val="edge"/>
              <c:x val="0.0190116376962314"/>
              <c:y val="0.11787690473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993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5312880495747"/>
          <c:y val="0.884094488188977"/>
          <c:w val="0.103663606364557"/>
          <c:h val="0.11549539914068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Examining Observed Rates of </a:t>
            </a:r>
            <a:r>
              <a:rPr lang="en-US" sz="1200">
                <a:solidFill>
                  <a:srgbClr val="FF0000"/>
                </a:solidFill>
              </a:rPr>
              <a:t>Neonatal Blood Stream Infection Rate (NQI 03)</a:t>
            </a:r>
          </a:p>
        </c:rich>
      </c:tx>
      <c:layout>
        <c:manualLayout>
          <c:xMode val="edge"/>
          <c:yMode val="edge"/>
          <c:x val="0.168285077218012"/>
          <c:y val="0.03367883800419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00636832622"/>
          <c:y val="0.181347150259068"/>
          <c:w val="0.863947210360461"/>
          <c:h val="0.70207253886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'trend-observed'!$C$5</c:f>
              <c:strCache>
                <c:ptCount val="1"/>
                <c:pt idx="0">
                  <c:v>Observed Rate</c:v>
                </c:pt>
              </c:strCache>
            </c:strRef>
          </c:tx>
          <c:invertIfNegative val="0"/>
          <c:cat>
            <c:numRef>
              <c:f>'trend-observed'!$B$6:$B$16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'trend-observed'!$C$6:$C$16</c:f>
              <c:numCache>
                <c:formatCode>General</c:formatCode>
                <c:ptCount val="11"/>
                <c:pt idx="2">
                  <c:v>0.048711</c:v>
                </c:pt>
                <c:pt idx="3">
                  <c:v>0.046154</c:v>
                </c:pt>
                <c:pt idx="4">
                  <c:v>0.055</c:v>
                </c:pt>
                <c:pt idx="5">
                  <c:v>0.042042</c:v>
                </c:pt>
                <c:pt idx="6">
                  <c:v>0.0375</c:v>
                </c:pt>
                <c:pt idx="7">
                  <c:v>0.029851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94776"/>
        <c:axId val="2107397816"/>
      </c:barChart>
      <c:catAx>
        <c:axId val="210739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107397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397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0.0108597240391973"/>
              <c:y val="0.3552502032963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3947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0000000000001" r="0.750000000000001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Examining Observed Count of </a:t>
            </a:r>
            <a:r>
              <a:rPr lang="en-US" sz="1200" b="1" i="0" u="none" strike="noStrike" baseline="0">
                <a:solidFill>
                  <a:srgbClr val="FF0000"/>
                </a:solidFill>
                <a:effectLst/>
              </a:rPr>
              <a:t>Neonatal Blood Stream Infection Rate (NQI 03)</a:t>
            </a:r>
            <a:endParaRPr lang="en-US" sz="12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68285077218012"/>
          <c:y val="0.0336787564766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00636832622"/>
          <c:y val="0.181347150259068"/>
          <c:w val="0.863947210360461"/>
          <c:h val="0.70207253886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'trend-observed'!$D$5</c:f>
              <c:strCache>
                <c:ptCount val="1"/>
                <c:pt idx="0">
                  <c:v>Observed Count</c:v>
                </c:pt>
              </c:strCache>
            </c:strRef>
          </c:tx>
          <c:invertIfNegative val="0"/>
          <c:cat>
            <c:numRef>
              <c:f>'trend-observed'!$B$6:$B$16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'trend-observed'!$D$6:$D$16</c:f>
              <c:numCache>
                <c:formatCode>General</c:formatCode>
                <c:ptCount val="11"/>
                <c:pt idx="2">
                  <c:v>17.0</c:v>
                </c:pt>
                <c:pt idx="3">
                  <c:v>15.0</c:v>
                </c:pt>
                <c:pt idx="4">
                  <c:v>22.0</c:v>
                </c:pt>
                <c:pt idx="5">
                  <c:v>14.0</c:v>
                </c:pt>
                <c:pt idx="6">
                  <c:v>12.0</c:v>
                </c:pt>
                <c:pt idx="7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428328"/>
        <c:axId val="2107431368"/>
      </c:barChart>
      <c:catAx>
        <c:axId val="210742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43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431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0.0108597240391973"/>
              <c:y val="0.3552502957855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4283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Comparing Observed Rates of </a:t>
            </a:r>
            <a:r>
              <a:rPr lang="en-US" sz="1200">
                <a:solidFill>
                  <a:srgbClr val="FF0000"/>
                </a:solidFill>
              </a:rPr>
              <a:t>Neonatal Blood Stream Infection Rate (NQI 03) </a:t>
            </a:r>
            <a:r>
              <a:rPr lang="en-US" sz="1200"/>
              <a:t>to Expected Rates</a:t>
            </a:r>
          </a:p>
        </c:rich>
      </c:tx>
      <c:layout>
        <c:manualLayout>
          <c:xMode val="edge"/>
          <c:yMode val="edge"/>
          <c:x val="0.126213762114687"/>
          <c:y val="0.04317787199676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977516159994"/>
          <c:y val="0.235751295336788"/>
          <c:w val="0.699030315385334"/>
          <c:h val="0.647668393782384"/>
        </c:manualLayout>
      </c:layout>
      <c:lineChart>
        <c:grouping val="standard"/>
        <c:varyColors val="0"/>
        <c:ser>
          <c:idx val="1"/>
          <c:order val="0"/>
          <c:tx>
            <c:strRef>
              <c:f>'trend-observed-expected'!$C$6</c:f>
              <c:strCache>
                <c:ptCount val="1"/>
                <c:pt idx="0">
                  <c:v>Observed</c:v>
                </c:pt>
              </c:strCache>
            </c:strRef>
          </c:tx>
          <c:cat>
            <c:numRef>
              <c:f>'trend-observed-expected'!$B$7:$B$17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'trend-observed-expected'!$C$7:$C$17</c:f>
              <c:numCache>
                <c:formatCode>General</c:formatCode>
                <c:ptCount val="11"/>
                <c:pt idx="2">
                  <c:v>0.048711</c:v>
                </c:pt>
                <c:pt idx="3">
                  <c:v>0.046154</c:v>
                </c:pt>
                <c:pt idx="4">
                  <c:v>0.055</c:v>
                </c:pt>
                <c:pt idx="5">
                  <c:v>0.042042</c:v>
                </c:pt>
                <c:pt idx="6">
                  <c:v>0.0375</c:v>
                </c:pt>
                <c:pt idx="7">
                  <c:v>0.029851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'trend-observed-expected'!$D$6</c:f>
              <c:strCache>
                <c:ptCount val="1"/>
                <c:pt idx="0">
                  <c:v>Expected</c:v>
                </c:pt>
              </c:strCache>
            </c:strRef>
          </c:tx>
          <c:cat>
            <c:numRef>
              <c:f>'trend-observed-expected'!$B$7:$B$17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'trend-observed-expected'!$D$7:$D$17</c:f>
              <c:numCache>
                <c:formatCode>General</c:formatCode>
                <c:ptCount val="11"/>
                <c:pt idx="2">
                  <c:v>0.0279432</c:v>
                </c:pt>
                <c:pt idx="3">
                  <c:v>0.026476</c:v>
                </c:pt>
                <c:pt idx="4">
                  <c:v>0.028</c:v>
                </c:pt>
                <c:pt idx="5">
                  <c:v>0.021021</c:v>
                </c:pt>
                <c:pt idx="6">
                  <c:v>0.02425</c:v>
                </c:pt>
                <c:pt idx="7">
                  <c:v>0.016418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77112"/>
        <c:axId val="2107480120"/>
      </c:lineChart>
      <c:catAx>
        <c:axId val="210747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10748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480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0.0149606299212598"/>
              <c:y val="0.394266101352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47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807184296137"/>
          <c:y val="0.505181236960765"/>
          <c:w val="0.110694322054509"/>
          <c:h val="0.123643852210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Risk-Adjusted and Smoothed Rates of </a:t>
            </a:r>
            <a:r>
              <a:rPr lang="en-US" sz="1200">
                <a:solidFill>
                  <a:srgbClr val="FF0000"/>
                </a:solidFill>
              </a:rPr>
              <a:t>Neonatal Blood Stream Infection Rate (NQI 03)</a:t>
            </a:r>
          </a:p>
        </c:rich>
      </c:tx>
      <c:layout>
        <c:manualLayout>
          <c:xMode val="edge"/>
          <c:yMode val="edge"/>
          <c:x val="0.118123111969494"/>
          <c:y val="0.033678845699843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685501576454"/>
          <c:y val="0.181347150259068"/>
          <c:w val="0.518237838194754"/>
          <c:h val="0.663212435233161"/>
        </c:manualLayout>
      </c:layout>
      <c:lineChart>
        <c:grouping val="standard"/>
        <c:varyColors val="0"/>
        <c:ser>
          <c:idx val="0"/>
          <c:order val="0"/>
          <c:tx>
            <c:strRef>
              <c:f>'trend-risk-adjusted-smoothed'!$C$9</c:f>
              <c:strCache>
                <c:ptCount val="1"/>
                <c:pt idx="0">
                  <c:v>Risk-Adjusted Rate</c:v>
                </c:pt>
              </c:strCache>
            </c:strRef>
          </c:tx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'trend-risk-adjusted-smoothed'!$C$13:$C$21</c:f>
              <c:numCache>
                <c:formatCode>General</c:formatCode>
                <c:ptCount val="9"/>
                <c:pt idx="2">
                  <c:v>0.040374</c:v>
                </c:pt>
                <c:pt idx="3">
                  <c:v>0.038308</c:v>
                </c:pt>
                <c:pt idx="4">
                  <c:v>0.04675</c:v>
                </c:pt>
                <c:pt idx="5">
                  <c:v>0.036997</c:v>
                </c:pt>
                <c:pt idx="6">
                  <c:v>0.03</c:v>
                </c:pt>
                <c:pt idx="7">
                  <c:v>0.023881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'trend-risk-adjusted-smoothed'!$D$9:$D$12</c:f>
              <c:strCache>
                <c:ptCount val="1"/>
                <c:pt idx="0">
                  <c:v>Risk-Adjusted (Lower Confidence Interval Bound)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'trend-risk-adjusted-smoothed'!$D$13:$D$23</c:f>
              <c:numCache>
                <c:formatCode>General</c:formatCode>
                <c:ptCount val="11"/>
                <c:pt idx="2">
                  <c:v>0.031628</c:v>
                </c:pt>
                <c:pt idx="3">
                  <c:v>0.028083</c:v>
                </c:pt>
                <c:pt idx="4">
                  <c:v>0.034694</c:v>
                </c:pt>
                <c:pt idx="5">
                  <c:v>0.030539</c:v>
                </c:pt>
                <c:pt idx="6">
                  <c:v>0.021993</c:v>
                </c:pt>
                <c:pt idx="7">
                  <c:v>0.017507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'trend-risk-adjusted-smoothed'!$E$9:$E$12</c:f>
              <c:strCache>
                <c:ptCount val="1"/>
                <c:pt idx="0">
                  <c:v>Risk-Adjusted (Upper Confidence Interval Bound)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'trend-risk-adjusted-smoothed'!$E$13:$E$21</c:f>
              <c:numCache>
                <c:formatCode>General</c:formatCode>
                <c:ptCount val="9"/>
                <c:pt idx="2">
                  <c:v>0.04912</c:v>
                </c:pt>
                <c:pt idx="3">
                  <c:v>0.048533</c:v>
                </c:pt>
                <c:pt idx="4">
                  <c:v>0.058806</c:v>
                </c:pt>
                <c:pt idx="5">
                  <c:v>0.043454</c:v>
                </c:pt>
                <c:pt idx="6">
                  <c:v>0.038007</c:v>
                </c:pt>
                <c:pt idx="7">
                  <c:v>0.03004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'trend-risk-adjusted-smoothed'!$F$9</c:f>
              <c:strCache>
                <c:ptCount val="1"/>
                <c:pt idx="0">
                  <c:v>Smoothed</c:v>
                </c:pt>
              </c:strCache>
            </c:strRef>
          </c:tx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'trend-risk-adjusted-smoothed'!$F$13:$F$21</c:f>
              <c:numCache>
                <c:formatCode>General</c:formatCode>
                <c:ptCount val="9"/>
                <c:pt idx="2">
                  <c:v>0.037492</c:v>
                </c:pt>
                <c:pt idx="3">
                  <c:v>0.036529</c:v>
                </c:pt>
                <c:pt idx="4">
                  <c:v>0.044434</c:v>
                </c:pt>
                <c:pt idx="5">
                  <c:v>0.034819</c:v>
                </c:pt>
                <c:pt idx="6">
                  <c:v>0.028607</c:v>
                </c:pt>
                <c:pt idx="7">
                  <c:v>0.022698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537144"/>
        <c:axId val="2107540264"/>
      </c:lineChart>
      <c:catAx>
        <c:axId val="210753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1075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540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0.0148221330824213"/>
              <c:y val="0.3614506520018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537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721751762162"/>
          <c:y val="0.321243455679151"/>
          <c:w val="0.295828092243187"/>
          <c:h val="0.4256201308169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.0" l="0.750000000000001" r="0.750000000000001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Comparing Expected Rates of </a:t>
            </a:r>
            <a:r>
              <a:rPr lang="en-US" sz="1200">
                <a:solidFill>
                  <a:srgbClr val="FF0000"/>
                </a:solidFill>
              </a:rPr>
              <a:t>Neonatal Blood Stream Infection Rate (NQI 3) </a:t>
            </a:r>
            <a:r>
              <a:rPr lang="en-US" sz="1200"/>
              <a:t>to National Average Rates To Compare Case Mix</a:t>
            </a:r>
          </a:p>
        </c:rich>
      </c:tx>
      <c:layout>
        <c:manualLayout>
          <c:xMode val="edge"/>
          <c:yMode val="edge"/>
          <c:x val="0.127831885092033"/>
          <c:y val="0.0336787564766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406858123317"/>
          <c:y val="0.235751295336788"/>
          <c:w val="0.646711005784472"/>
          <c:h val="0.647668393782384"/>
        </c:manualLayout>
      </c:layout>
      <c:lineChart>
        <c:grouping val="standard"/>
        <c:varyColors val="0"/>
        <c:ser>
          <c:idx val="0"/>
          <c:order val="0"/>
          <c:tx>
            <c:strRef>
              <c:f>'trend-expected-average'!$C$10</c:f>
              <c:strCache>
                <c:ptCount val="1"/>
                <c:pt idx="0">
                  <c:v>Expected</c:v>
                </c:pt>
              </c:strCache>
            </c:strRef>
          </c:tx>
          <c:cat>
            <c:strRef>
              <c:f>'trend-expected-average'!$B$11:$B$26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*Note: Expected rates are not available in the most up-to-date version of the ICD-10 software. Future versions of the QI software will allow for risk adjustment and calculation of expected rates.</c:v>
                </c:pt>
              </c:strCache>
            </c:strRef>
          </c:cat>
          <c:val>
            <c:numRef>
              <c:f>'trend-expected-average'!$C$11:$C$21</c:f>
              <c:numCache>
                <c:formatCode>General</c:formatCode>
                <c:ptCount val="11"/>
                <c:pt idx="2">
                  <c:v>0.0279432</c:v>
                </c:pt>
                <c:pt idx="3">
                  <c:v>0.026476</c:v>
                </c:pt>
                <c:pt idx="4">
                  <c:v>0.028</c:v>
                </c:pt>
                <c:pt idx="5">
                  <c:v>0.021021</c:v>
                </c:pt>
                <c:pt idx="6">
                  <c:v>0.02425</c:v>
                </c:pt>
                <c:pt idx="7">
                  <c:v>0.016418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'trend-expected-average'!$D$10</c:f>
              <c:strCache>
                <c:ptCount val="1"/>
                <c:pt idx="0">
                  <c:v>National Average</c:v>
                </c:pt>
              </c:strCache>
            </c:strRef>
          </c:tx>
          <c:cat>
            <c:strRef>
              <c:f>'trend-expected-average'!$B$11:$B$26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*Note: Expected rates are not available in the most up-to-date version of the ICD-10 software. Future versions of the QI software will allow for risk adjustment and calculation of expected rates.</c:v>
                </c:pt>
              </c:strCache>
            </c:strRef>
          </c:cat>
          <c:val>
            <c:numRef>
              <c:f>'trend-expected-average'!$D$11:$D$21</c:f>
              <c:numCache>
                <c:formatCode>General</c:formatCode>
                <c:ptCount val="11"/>
                <c:pt idx="2">
                  <c:v>0.02383</c:v>
                </c:pt>
                <c:pt idx="3">
                  <c:v>0.02383</c:v>
                </c:pt>
                <c:pt idx="4">
                  <c:v>0.02383</c:v>
                </c:pt>
                <c:pt idx="5">
                  <c:v>0.02383</c:v>
                </c:pt>
                <c:pt idx="6">
                  <c:v>0.02383</c:v>
                </c:pt>
                <c:pt idx="7">
                  <c:v>0.02383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580664"/>
        <c:axId val="2103637160"/>
      </c:lineChart>
      <c:catAx>
        <c:axId val="210358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10363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637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0.0293942868791886"/>
              <c:y val="0.4149913644214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3580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17216658599"/>
          <c:y val="0.505181347150258"/>
          <c:w val="0.163894367572985"/>
          <c:h val="0.1249251356533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.0" l="0.750000000000001" r="0.750000000000001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</a:t>
            </a:r>
            <a:r>
              <a:rPr lang="en-US" sz="1200" b="1" i="0" baseline="0"/>
              <a:t>omparing Risk-Adjusted Rates of </a:t>
            </a:r>
            <a:r>
              <a:rPr lang="en-US" sz="1200" b="1" i="0" baseline="0">
                <a:solidFill>
                  <a:srgbClr val="FF0000"/>
                </a:solidFill>
              </a:rPr>
              <a:t>Neonatal Blood Stream Infection Rate (NQI 3)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to National Average Rates</a:t>
            </a:r>
            <a:endParaRPr lang="en-US" sz="1200"/>
          </a:p>
        </c:rich>
      </c:tx>
      <c:layout>
        <c:manualLayout>
          <c:xMode val="edge"/>
          <c:yMode val="edge"/>
          <c:x val="0.133932728997111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550784093165"/>
          <c:y val="0.139363517060367"/>
          <c:w val="0.606835048602482"/>
          <c:h val="0.710262102653835"/>
        </c:manualLayout>
      </c:layout>
      <c:lineChart>
        <c:grouping val="standard"/>
        <c:varyColors val="0"/>
        <c:ser>
          <c:idx val="0"/>
          <c:order val="0"/>
          <c:tx>
            <c:strRef>
              <c:f>'trend-risk-adjusted-average'!$C$9:$C$12</c:f>
              <c:strCache>
                <c:ptCount val="1"/>
                <c:pt idx="0">
                  <c:v>Risk-Adjusted Rate</c:v>
                </c:pt>
              </c:strCache>
            </c:strRef>
          </c:tx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'trend-risk-adjusted-average'!$C$13:$C$23</c:f>
              <c:numCache>
                <c:formatCode>General</c:formatCode>
                <c:ptCount val="11"/>
                <c:pt idx="2">
                  <c:v>0.040374</c:v>
                </c:pt>
                <c:pt idx="3">
                  <c:v>0.038308</c:v>
                </c:pt>
                <c:pt idx="4">
                  <c:v>0.04675</c:v>
                </c:pt>
                <c:pt idx="5">
                  <c:v>0.036997</c:v>
                </c:pt>
                <c:pt idx="6">
                  <c:v>0.03</c:v>
                </c:pt>
                <c:pt idx="7">
                  <c:v>0.023881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'trend-risk-adjusted-average'!$D$9:$D$12</c:f>
              <c:strCache>
                <c:ptCount val="1"/>
                <c:pt idx="0">
                  <c:v>Risk-Adjusted (Lower Confidence Interval Bound)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'trend-risk-adjusted-average'!$D$13:$D$23</c:f>
              <c:numCache>
                <c:formatCode>General</c:formatCode>
                <c:ptCount val="11"/>
                <c:pt idx="2">
                  <c:v>0.031628</c:v>
                </c:pt>
                <c:pt idx="3">
                  <c:v>0.028083</c:v>
                </c:pt>
                <c:pt idx="4">
                  <c:v>0.034694</c:v>
                </c:pt>
                <c:pt idx="5">
                  <c:v>0.030539</c:v>
                </c:pt>
                <c:pt idx="6">
                  <c:v>0.021993</c:v>
                </c:pt>
                <c:pt idx="7">
                  <c:v>0.017507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'trend-risk-adjusted-average'!$E$9:$E$12</c:f>
              <c:strCache>
                <c:ptCount val="1"/>
                <c:pt idx="0">
                  <c:v>Risk-Adjusted (Upper Confidence Interval Bound)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'trend-risk-adjusted-average'!$E$13:$E$23</c:f>
              <c:numCache>
                <c:formatCode>General</c:formatCode>
                <c:ptCount val="11"/>
                <c:pt idx="2">
                  <c:v>0.04912</c:v>
                </c:pt>
                <c:pt idx="3">
                  <c:v>0.048533</c:v>
                </c:pt>
                <c:pt idx="4">
                  <c:v>0.058806</c:v>
                </c:pt>
                <c:pt idx="5">
                  <c:v>0.043454</c:v>
                </c:pt>
                <c:pt idx="6">
                  <c:v>0.038007</c:v>
                </c:pt>
                <c:pt idx="7">
                  <c:v>0.03004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'trend-risk-adjusted-average'!$F$9:$F$12</c:f>
              <c:strCache>
                <c:ptCount val="1"/>
                <c:pt idx="0">
                  <c:v>National Average</c:v>
                </c:pt>
              </c:strCache>
            </c:strRef>
          </c:tx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'trend-risk-adjusted-average'!$F$13:$F$23</c:f>
              <c:numCache>
                <c:formatCode>General</c:formatCode>
                <c:ptCount val="11"/>
                <c:pt idx="2">
                  <c:v>0.02383</c:v>
                </c:pt>
                <c:pt idx="3">
                  <c:v>0.02383</c:v>
                </c:pt>
                <c:pt idx="4">
                  <c:v>0.02383</c:v>
                </c:pt>
                <c:pt idx="5">
                  <c:v>0.02383</c:v>
                </c:pt>
                <c:pt idx="6">
                  <c:v>0.02383</c:v>
                </c:pt>
                <c:pt idx="7">
                  <c:v>0.02383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48584"/>
        <c:axId val="2045576664"/>
      </c:lineChart>
      <c:catAx>
        <c:axId val="204484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5576664"/>
        <c:crosses val="autoZero"/>
        <c:auto val="1"/>
        <c:lblAlgn val="ctr"/>
        <c:lblOffset val="100"/>
        <c:noMultiLvlLbl val="0"/>
      </c:catAx>
      <c:valAx>
        <c:axId val="2045576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44848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770197636509"/>
          <c:y val="0.220390479910638"/>
          <c:w val="0.245563137799927"/>
          <c:h val="0.605986719023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34</xdr:row>
      <xdr:rowOff>9525</xdr:rowOff>
    </xdr:from>
    <xdr:to>
      <xdr:col>10</xdr:col>
      <xdr:colOff>1447799</xdr:colOff>
      <xdr:row>60</xdr:row>
      <xdr:rowOff>114300</xdr:rowOff>
    </xdr:to>
    <xdr:graphicFrame macro="">
      <xdr:nvGraphicFramePr>
        <xdr:cNvPr id="2" name="Chart 5" descr="x-axis: Patient Safety Indicators and unit is 1, y-axis: Percent Difference in rates and unit is 50" title="Your Hospital's Performance Relative to National Benchmar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647700</xdr:colOff>
      <xdr:row>39</xdr:row>
      <xdr:rowOff>85725</xdr:rowOff>
    </xdr:from>
    <xdr:to>
      <xdr:col>10</xdr:col>
      <xdr:colOff>885825</xdr:colOff>
      <xdr:row>53</xdr:row>
      <xdr:rowOff>123825</xdr:rowOff>
    </xdr:to>
    <xdr:sp macro="" textlink="">
      <xdr:nvSpPr>
        <xdr:cNvPr id="3" name="Up-Down Arrow 2"/>
        <xdr:cNvSpPr/>
      </xdr:nvSpPr>
      <xdr:spPr>
        <a:xfrm>
          <a:off x="7378700" y="6029325"/>
          <a:ext cx="22225" cy="21717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36</xdr:row>
      <xdr:rowOff>19050</xdr:rowOff>
    </xdr:from>
    <xdr:to>
      <xdr:col>10</xdr:col>
      <xdr:colOff>1343025</xdr:colOff>
      <xdr:row>38</xdr:row>
      <xdr:rowOff>114300</xdr:rowOff>
    </xdr:to>
    <xdr:sp macro="" textlink="">
      <xdr:nvSpPr>
        <xdr:cNvPr id="4" name="TextBox 3"/>
        <xdr:cNvSpPr txBox="1"/>
      </xdr:nvSpPr>
      <xdr:spPr>
        <a:xfrm>
          <a:off x="6845300" y="5505450"/>
          <a:ext cx="555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Rate Higher </a:t>
          </a:r>
          <a:r>
            <a:rPr lang="en-US" sz="1000" baseline="0"/>
            <a:t>than National Average (Worse)</a:t>
          </a:r>
          <a:endParaRPr lang="en-US" sz="1000"/>
        </a:p>
      </xdr:txBody>
    </xdr:sp>
    <xdr:clientData/>
  </xdr:twoCellAnchor>
  <xdr:twoCellAnchor>
    <xdr:from>
      <xdr:col>10</xdr:col>
      <xdr:colOff>114300</xdr:colOff>
      <xdr:row>54</xdr:row>
      <xdr:rowOff>66675</xdr:rowOff>
    </xdr:from>
    <xdr:to>
      <xdr:col>10</xdr:col>
      <xdr:colOff>1343025</xdr:colOff>
      <xdr:row>57</xdr:row>
      <xdr:rowOff>0</xdr:rowOff>
    </xdr:to>
    <xdr:sp macro="" textlink="">
      <xdr:nvSpPr>
        <xdr:cNvPr id="5" name="TextBox 4"/>
        <xdr:cNvSpPr txBox="1"/>
      </xdr:nvSpPr>
      <xdr:spPr>
        <a:xfrm>
          <a:off x="6845300" y="8296275"/>
          <a:ext cx="555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Rate Lower </a:t>
          </a:r>
          <a:r>
            <a:rPr lang="en-US" sz="1000" baseline="0"/>
            <a:t>than National Aberage (Better)</a:t>
          </a:r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9525</xdr:rowOff>
    </xdr:from>
    <xdr:to>
      <xdr:col>18</xdr:col>
      <xdr:colOff>19049</xdr:colOff>
      <xdr:row>30</xdr:row>
      <xdr:rowOff>66675</xdr:rowOff>
    </xdr:to>
    <xdr:graphicFrame macro="">
      <xdr:nvGraphicFramePr>
        <xdr:cNvPr id="3157" name="Chart 1" descr="x-axis: year and unit 1, y-axis: per 1000 cases and unit is .01" title="Examining Observed Rates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9525</xdr:rowOff>
    </xdr:from>
    <xdr:to>
      <xdr:col>18</xdr:col>
      <xdr:colOff>0</xdr:colOff>
      <xdr:row>57</xdr:row>
      <xdr:rowOff>123825</xdr:rowOff>
    </xdr:to>
    <xdr:graphicFrame macro="">
      <xdr:nvGraphicFramePr>
        <xdr:cNvPr id="3158" name="Chart 1" descr="x-axis: Year and  unit 1, y-axis: Number of Cases and  unit is 10" title="Examining Observed Count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10</xdr:row>
      <xdr:rowOff>104775</xdr:rowOff>
    </xdr:from>
    <xdr:to>
      <xdr:col>18</xdr:col>
      <xdr:colOff>9524</xdr:colOff>
      <xdr:row>32</xdr:row>
      <xdr:rowOff>95250</xdr:rowOff>
    </xdr:to>
    <xdr:graphicFrame macro="">
      <xdr:nvGraphicFramePr>
        <xdr:cNvPr id="4176" name="Chart 1" descr="x-axis: Year and unit is 1, y-axis: Per 1000 cases and unit .01" title="Comparing Observed Rates of Pressure Ulcers(PSI 3) to Expexted Rat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15</xdr:row>
      <xdr:rowOff>28575</xdr:rowOff>
    </xdr:from>
    <xdr:to>
      <xdr:col>19</xdr:col>
      <xdr:colOff>600075</xdr:colOff>
      <xdr:row>37</xdr:row>
      <xdr:rowOff>66675</xdr:rowOff>
    </xdr:to>
    <xdr:graphicFrame macro="">
      <xdr:nvGraphicFramePr>
        <xdr:cNvPr id="5200" name="Chart 1" descr="x-axis: Year and unit is 1, y-axis: Per 1000 cases and unit .01" title="Risk-adjusted and Smoothed Rates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200025</xdr:rowOff>
    </xdr:from>
    <xdr:to>
      <xdr:col>18</xdr:col>
      <xdr:colOff>0</xdr:colOff>
      <xdr:row>21</xdr:row>
      <xdr:rowOff>0</xdr:rowOff>
    </xdr:to>
    <xdr:graphicFrame macro="">
      <xdr:nvGraphicFramePr>
        <xdr:cNvPr id="6224" name="Chart 1" descr="x-axis: Year and unit 1, y-axis: Per 1000 cases and unit is .005" title="Comparing Expected Rates of Pressure(PSI 3) to the benchmark rates in order to compare case mix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14</xdr:row>
      <xdr:rowOff>66674</xdr:rowOff>
    </xdr:from>
    <xdr:to>
      <xdr:col>20</xdr:col>
      <xdr:colOff>0</xdr:colOff>
      <xdr:row>36</xdr:row>
      <xdr:rowOff>152399</xdr:rowOff>
    </xdr:to>
    <xdr:graphicFrame macro="">
      <xdr:nvGraphicFramePr>
        <xdr:cNvPr id="5" name="Chart 4" descr="x-axis: Year and unit is 2, y-axis: Per 1000 cases and unit .01" title="Comparing Risk-adjusted Rates of Pressure(PSI 3) to the benchmark rates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workbookViewId="0">
      <selection activeCell="N14" sqref="N14"/>
    </sheetView>
  </sheetViews>
  <sheetFormatPr baseColWidth="10" defaultColWidth="8.83203125" defaultRowHeight="12" x14ac:dyDescent="0"/>
  <cols>
    <col min="1" max="1" width="7.33203125" customWidth="1"/>
    <col min="2" max="2" width="54.83203125" customWidth="1"/>
    <col min="3" max="3" width="10" bestFit="1" customWidth="1"/>
    <col min="4" max="4" width="14.5" customWidth="1"/>
    <col min="5" max="5" width="13.33203125" customWidth="1"/>
    <col min="6" max="6" width="13" customWidth="1"/>
    <col min="7" max="7" width="11" customWidth="1"/>
    <col min="8" max="10" width="11.1640625" customWidth="1"/>
    <col min="11" max="11" width="32.1640625" bestFit="1" customWidth="1"/>
    <col min="17" max="17" width="41" bestFit="1" customWidth="1"/>
  </cols>
  <sheetData>
    <row r="2" spans="1:13">
      <c r="A2" s="24" t="s">
        <v>27</v>
      </c>
      <c r="B2" s="24"/>
      <c r="C2" s="20"/>
      <c r="D2" s="24"/>
      <c r="E2" s="24"/>
      <c r="F2" s="24"/>
      <c r="G2" s="24"/>
      <c r="H2" s="24"/>
      <c r="J2" s="52" t="s">
        <v>79</v>
      </c>
      <c r="K2" s="53"/>
      <c r="L2" s="53"/>
      <c r="M2" s="54"/>
    </row>
    <row r="3" spans="1:13">
      <c r="A3" s="24" t="s">
        <v>28</v>
      </c>
      <c r="B3" s="24"/>
      <c r="C3" s="20"/>
      <c r="D3" s="24"/>
      <c r="E3" s="24"/>
      <c r="F3" s="24"/>
      <c r="G3" s="24"/>
      <c r="H3" s="24"/>
      <c r="J3" s="55"/>
      <c r="K3" s="56"/>
      <c r="L3" s="56"/>
      <c r="M3" s="57"/>
    </row>
    <row r="4" spans="1:13">
      <c r="A4" s="20" t="s">
        <v>29</v>
      </c>
      <c r="B4" s="24"/>
      <c r="C4" s="43"/>
      <c r="D4" s="24"/>
      <c r="E4" s="24"/>
      <c r="F4" s="24"/>
      <c r="G4" s="24"/>
      <c r="H4" s="24"/>
      <c r="J4" s="55"/>
      <c r="K4" s="56"/>
      <c r="L4" s="56"/>
      <c r="M4" s="57"/>
    </row>
    <row r="5" spans="1:13">
      <c r="A5" s="24"/>
      <c r="B5" s="24"/>
      <c r="C5" s="20"/>
      <c r="D5" s="24"/>
      <c r="E5" s="24"/>
      <c r="F5" s="24"/>
      <c r="G5" s="24"/>
      <c r="H5" s="24"/>
      <c r="J5" s="55"/>
      <c r="K5" s="56"/>
      <c r="L5" s="56"/>
      <c r="M5" s="57"/>
    </row>
    <row r="6" spans="1:13">
      <c r="A6" s="20" t="s">
        <v>78</v>
      </c>
      <c r="B6" s="24"/>
      <c r="C6" s="20"/>
      <c r="D6" s="24"/>
      <c r="E6" s="24"/>
      <c r="F6" s="24"/>
      <c r="G6" s="24"/>
      <c r="H6" s="24"/>
      <c r="J6" s="55"/>
      <c r="K6" s="56"/>
      <c r="L6" s="56"/>
      <c r="M6" s="57"/>
    </row>
    <row r="7" spans="1:13">
      <c r="A7" s="24" t="s">
        <v>16</v>
      </c>
      <c r="B7" s="24"/>
      <c r="C7" s="20"/>
      <c r="D7" s="24"/>
      <c r="E7" s="24"/>
      <c r="F7" s="24"/>
      <c r="G7" s="24"/>
      <c r="H7" s="24"/>
      <c r="J7" s="55"/>
      <c r="K7" s="56"/>
      <c r="L7" s="56"/>
      <c r="M7" s="57"/>
    </row>
    <row r="8" spans="1:13">
      <c r="A8" s="47" t="s">
        <v>36</v>
      </c>
      <c r="B8" s="24"/>
      <c r="C8" s="20"/>
      <c r="D8" s="24"/>
      <c r="E8" s="24"/>
      <c r="F8" s="24"/>
      <c r="G8" s="24"/>
      <c r="H8" s="24"/>
      <c r="J8" s="58"/>
      <c r="K8" s="59"/>
      <c r="L8" s="59"/>
      <c r="M8" s="60"/>
    </row>
    <row r="9" spans="1:13">
      <c r="A9" s="24"/>
      <c r="B9" s="24"/>
      <c r="C9" s="20"/>
      <c r="D9" s="24"/>
      <c r="E9" s="24"/>
      <c r="F9" s="24"/>
      <c r="G9" s="24"/>
      <c r="H9" s="24"/>
    </row>
    <row r="10" spans="1:13" ht="13">
      <c r="A10" s="47" t="s">
        <v>69</v>
      </c>
      <c r="B10" s="24"/>
      <c r="C10" s="20"/>
      <c r="D10" s="20"/>
      <c r="E10" s="20"/>
      <c r="F10" s="20"/>
      <c r="G10" s="21"/>
      <c r="H10" s="21"/>
    </row>
    <row r="11" spans="1:13" ht="13">
      <c r="A11" s="47" t="s">
        <v>77</v>
      </c>
      <c r="B11" s="24"/>
      <c r="C11" s="20"/>
      <c r="D11" s="20"/>
      <c r="E11" s="20"/>
      <c r="F11" s="20"/>
      <c r="G11" s="21"/>
      <c r="H11" s="21"/>
    </row>
    <row r="12" spans="1:13" s="24" customFormat="1" ht="13.5" customHeight="1">
      <c r="A12" s="25"/>
    </row>
    <row r="13" spans="1:13" ht="17">
      <c r="A13" s="1"/>
      <c r="B13" s="1"/>
      <c r="C13" s="50" t="s">
        <v>9</v>
      </c>
      <c r="D13" s="50"/>
      <c r="E13" s="50"/>
      <c r="F13" s="50"/>
      <c r="G13" s="51" t="s">
        <v>10</v>
      </c>
      <c r="H13" s="51"/>
      <c r="I13" s="51"/>
      <c r="J13" s="51"/>
      <c r="K13" s="51"/>
      <c r="L13" s="46" t="s">
        <v>76</v>
      </c>
    </row>
    <row r="14" spans="1:13" ht="60">
      <c r="A14" s="1"/>
      <c r="B14" s="2" t="s">
        <v>0</v>
      </c>
      <c r="C14" s="17" t="s">
        <v>24</v>
      </c>
      <c r="D14" s="18" t="s">
        <v>25</v>
      </c>
      <c r="E14" s="18" t="s">
        <v>26</v>
      </c>
      <c r="F14" s="19" t="s">
        <v>57</v>
      </c>
      <c r="G14" s="26" t="s">
        <v>6</v>
      </c>
      <c r="H14" s="26" t="s">
        <v>7</v>
      </c>
      <c r="I14" s="26" t="s">
        <v>8</v>
      </c>
      <c r="J14" s="27" t="s">
        <v>1</v>
      </c>
      <c r="K14" s="26" t="s">
        <v>75</v>
      </c>
    </row>
    <row r="15" spans="1:13">
      <c r="A15" t="s">
        <v>58</v>
      </c>
      <c r="B15" t="s">
        <v>37</v>
      </c>
      <c r="C15" s="14"/>
      <c r="D15" s="14"/>
      <c r="E15" s="14"/>
      <c r="F15" s="14"/>
      <c r="G15" s="28"/>
      <c r="H15" s="28" t="str">
        <f t="shared" ref="H15:H29" si="0">IF(D15="", "", (((D15-F15)/F15)*100))</f>
        <v/>
      </c>
      <c r="I15" s="28" t="str">
        <f t="shared" ref="I15:I29" si="1">IF(E15="", "", (((E15-F15)/F15)*100))</f>
        <v/>
      </c>
      <c r="J15" s="29"/>
      <c r="K15" s="30"/>
      <c r="L15" s="46">
        <v>0</v>
      </c>
    </row>
    <row r="16" spans="1:13">
      <c r="A16" t="s">
        <v>59</v>
      </c>
      <c r="B16" t="s">
        <v>38</v>
      </c>
      <c r="C16" s="16">
        <v>0</v>
      </c>
      <c r="D16" s="16">
        <v>0</v>
      </c>
      <c r="E16" s="15">
        <v>5.2260999999999996E-4</v>
      </c>
      <c r="F16" s="14">
        <v>2.47E-3</v>
      </c>
      <c r="G16" s="28">
        <f>IF(C16="", "", ((C16-F16)/F16)*100)</f>
        <v>-100</v>
      </c>
      <c r="H16" s="28">
        <f t="shared" si="0"/>
        <v>-100</v>
      </c>
      <c r="I16" s="28">
        <f t="shared" si="1"/>
        <v>-78.841700404858301</v>
      </c>
      <c r="J16" s="29" t="str">
        <f>IF(C16="", "", A16)</f>
        <v>NQI 02</v>
      </c>
      <c r="K16" s="30" t="str">
        <f>IF(D16="","",(IF(F16&lt;D16,"Statistically Higher",IF(F16&gt;E16,"Statistically Lower","No Statistically Significant Difference"))))</f>
        <v>Statistically Lower</v>
      </c>
      <c r="L16" s="46">
        <v>0</v>
      </c>
    </row>
    <row r="17" spans="1:12">
      <c r="A17" t="s">
        <v>60</v>
      </c>
      <c r="B17" t="s">
        <v>39</v>
      </c>
      <c r="C17" s="16">
        <v>4.0373600000000003E-2</v>
      </c>
      <c r="D17" s="16">
        <v>2.62083E-2</v>
      </c>
      <c r="E17" s="16">
        <v>5.4538999999999997E-2</v>
      </c>
      <c r="F17" s="14">
        <v>3.773E-2</v>
      </c>
      <c r="G17" s="28">
        <f>IF(C17="", "", ((C17-F17)/F17)*100)</f>
        <v>7.0066260270341978</v>
      </c>
      <c r="H17" s="28">
        <f t="shared" si="0"/>
        <v>-30.53723827193215</v>
      </c>
      <c r="I17" s="28">
        <f t="shared" si="1"/>
        <v>44.550755367081891</v>
      </c>
      <c r="J17" s="29" t="str">
        <f>IF(C17="", "", A17)</f>
        <v>NQI 03</v>
      </c>
      <c r="K17" s="30" t="str">
        <f>IF(D17="","",(IF(F17&lt;D17,"Statistically Higher",IF(F17&gt;E17,"Statistically Lower","No Statistically Significant Difference"))))</f>
        <v>No Statistically Significant Difference</v>
      </c>
      <c r="L17" s="46">
        <v>0</v>
      </c>
    </row>
    <row r="18" spans="1:12">
      <c r="A18" t="s">
        <v>61</v>
      </c>
      <c r="B18" t="s">
        <v>40</v>
      </c>
      <c r="C18" s="16">
        <v>2.9710000000000001E-4</v>
      </c>
      <c r="D18" s="16">
        <v>0</v>
      </c>
      <c r="E18" s="16">
        <v>1.0748000000000001E-3</v>
      </c>
      <c r="F18" s="16">
        <v>5.6999999999999998E-4</v>
      </c>
      <c r="G18" s="28">
        <f>IF(C18="", "", ((C18-F18)/F18)*100)</f>
        <v>-47.877192982456137</v>
      </c>
      <c r="H18" s="28">
        <f t="shared" si="0"/>
        <v>-100</v>
      </c>
      <c r="I18" s="28">
        <f t="shared" si="1"/>
        <v>88.561403508771946</v>
      </c>
      <c r="J18" s="29" t="str">
        <f>IF(C18="", "", A18)</f>
        <v>PDI 01</v>
      </c>
      <c r="K18" s="30" t="str">
        <f>IF(D18="","",(IF(F18&lt;D18,"Statistically Higher",IF(F18&gt;E18,"Statistically Lower","No Statistically Significant Difference"))))</f>
        <v>No Statistically Significant Difference</v>
      </c>
      <c r="L18" s="46">
        <v>0</v>
      </c>
    </row>
    <row r="19" spans="1:12">
      <c r="A19" t="s">
        <v>62</v>
      </c>
      <c r="B19" t="s">
        <v>41</v>
      </c>
      <c r="C19" s="16"/>
      <c r="D19" s="16"/>
      <c r="E19" s="16"/>
      <c r="F19" s="16"/>
      <c r="G19" s="28"/>
      <c r="H19" s="28" t="str">
        <f t="shared" si="0"/>
        <v/>
      </c>
      <c r="I19" s="28" t="str">
        <f t="shared" si="1"/>
        <v/>
      </c>
      <c r="J19" s="29"/>
      <c r="K19" s="30"/>
      <c r="L19" s="46">
        <v>0</v>
      </c>
    </row>
    <row r="20" spans="1:12">
      <c r="A20" t="s">
        <v>63</v>
      </c>
      <c r="B20" t="s">
        <v>42</v>
      </c>
      <c r="C20" s="16"/>
      <c r="D20" s="16"/>
      <c r="E20" s="16"/>
      <c r="F20" s="16"/>
      <c r="G20" s="28" t="str">
        <f t="shared" ref="G20:G29" si="2">IF(C20="", "", ((C20-F20)/F20)*100)</f>
        <v/>
      </c>
      <c r="H20" s="28" t="str">
        <f t="shared" si="0"/>
        <v/>
      </c>
      <c r="I20" s="28" t="str">
        <f t="shared" si="1"/>
        <v/>
      </c>
      <c r="J20" s="29" t="str">
        <f t="shared" ref="J20:J29" si="3">IF(C20="", "", A20)</f>
        <v/>
      </c>
      <c r="K20" s="30" t="str">
        <f t="shared" ref="K20:K29" si="4">IF(D20="","",(IF(F20&lt;D20,"Statistically Higher",IF(F20&gt;E20,"Statistically Lower","No Statistically Significant Difference"))))</f>
        <v/>
      </c>
      <c r="L20" s="46">
        <v>0</v>
      </c>
    </row>
    <row r="21" spans="1:12">
      <c r="A21" t="s">
        <v>64</v>
      </c>
      <c r="B21" t="s">
        <v>43</v>
      </c>
      <c r="C21" s="16">
        <v>0</v>
      </c>
      <c r="D21" s="16">
        <v>0</v>
      </c>
      <c r="E21" s="16">
        <v>4.0959999999999998E-4</v>
      </c>
      <c r="F21" s="16">
        <v>1.4999999999999999E-4</v>
      </c>
      <c r="G21" s="28">
        <f t="shared" si="2"/>
        <v>-100</v>
      </c>
      <c r="H21" s="28">
        <f t="shared" si="0"/>
        <v>-100</v>
      </c>
      <c r="I21" s="28">
        <f t="shared" si="1"/>
        <v>173.06666666666669</v>
      </c>
      <c r="J21" s="29" t="str">
        <f t="shared" si="3"/>
        <v>PDI 05</v>
      </c>
      <c r="K21" s="30" t="str">
        <f t="shared" si="4"/>
        <v>No Statistically Significant Difference</v>
      </c>
      <c r="L21" s="46">
        <v>0</v>
      </c>
    </row>
    <row r="22" spans="1:12">
      <c r="A22" t="s">
        <v>65</v>
      </c>
      <c r="B22" t="s">
        <v>50</v>
      </c>
      <c r="C22" s="16">
        <v>0</v>
      </c>
      <c r="D22" s="16">
        <v>0</v>
      </c>
      <c r="E22" s="16">
        <v>0.17626700000000001</v>
      </c>
      <c r="F22" s="16">
        <v>4.0910000000000002E-2</v>
      </c>
      <c r="G22" s="28">
        <f t="shared" si="2"/>
        <v>-100</v>
      </c>
      <c r="H22" s="28">
        <f t="shared" si="0"/>
        <v>-100</v>
      </c>
      <c r="I22" s="28">
        <f t="shared" si="1"/>
        <v>330.86531410413102</v>
      </c>
      <c r="J22" s="29" t="str">
        <f t="shared" si="3"/>
        <v>PDI 06</v>
      </c>
      <c r="K22" s="30" t="str">
        <f t="shared" si="4"/>
        <v>No Statistically Significant Difference</v>
      </c>
      <c r="L22" s="46">
        <v>0</v>
      </c>
    </row>
    <row r="23" spans="1:12">
      <c r="A23" t="s">
        <v>66</v>
      </c>
      <c r="B23" t="s">
        <v>44</v>
      </c>
      <c r="C23" s="16"/>
      <c r="D23" s="16"/>
      <c r="E23" s="16"/>
      <c r="F23" s="16"/>
      <c r="G23" s="28" t="str">
        <f t="shared" si="2"/>
        <v/>
      </c>
      <c r="H23" s="28" t="str">
        <f t="shared" si="0"/>
        <v/>
      </c>
      <c r="I23" s="28" t="str">
        <f t="shared" si="1"/>
        <v/>
      </c>
      <c r="J23" s="29" t="str">
        <f t="shared" si="3"/>
        <v/>
      </c>
      <c r="K23" s="30" t="str">
        <f t="shared" si="4"/>
        <v/>
      </c>
      <c r="L23" s="46">
        <v>0</v>
      </c>
    </row>
    <row r="24" spans="1:12">
      <c r="A24" t="s">
        <v>67</v>
      </c>
      <c r="B24" t="s">
        <v>45</v>
      </c>
      <c r="C24" s="16"/>
      <c r="D24" s="16"/>
      <c r="E24" s="16"/>
      <c r="F24" s="16">
        <v>2.48E-3</v>
      </c>
      <c r="G24" s="28" t="str">
        <f t="shared" si="2"/>
        <v/>
      </c>
      <c r="H24" s="28" t="str">
        <f t="shared" si="0"/>
        <v/>
      </c>
      <c r="I24" s="28" t="str">
        <f t="shared" si="1"/>
        <v/>
      </c>
      <c r="J24" s="29" t="str">
        <f t="shared" si="3"/>
        <v/>
      </c>
      <c r="K24" s="30" t="str">
        <f t="shared" si="4"/>
        <v/>
      </c>
      <c r="L24" s="46">
        <v>0</v>
      </c>
    </row>
    <row r="25" spans="1:12">
      <c r="A25" t="s">
        <v>68</v>
      </c>
      <c r="B25" t="s">
        <v>46</v>
      </c>
      <c r="C25" s="16"/>
      <c r="D25" s="16"/>
      <c r="E25" s="16"/>
      <c r="F25" s="16">
        <v>1.132E-2</v>
      </c>
      <c r="G25" s="28" t="str">
        <f t="shared" si="2"/>
        <v/>
      </c>
      <c r="H25" s="28" t="str">
        <f t="shared" si="0"/>
        <v/>
      </c>
      <c r="I25" s="28" t="str">
        <f t="shared" si="1"/>
        <v/>
      </c>
      <c r="J25" s="29" t="str">
        <f t="shared" si="3"/>
        <v/>
      </c>
      <c r="K25" s="30" t="str">
        <f t="shared" si="4"/>
        <v/>
      </c>
      <c r="L25" s="46">
        <v>0</v>
      </c>
    </row>
    <row r="26" spans="1:12">
      <c r="A26" t="s">
        <v>52</v>
      </c>
      <c r="B26" t="s">
        <v>47</v>
      </c>
      <c r="C26" s="16">
        <v>0</v>
      </c>
      <c r="D26" s="16">
        <v>0</v>
      </c>
      <c r="E26" s="16">
        <v>4.3238499999999999E-2</v>
      </c>
      <c r="F26" s="16">
        <v>1.9890000000000001E-2</v>
      </c>
      <c r="G26" s="28">
        <f t="shared" si="2"/>
        <v>-100</v>
      </c>
      <c r="H26" s="28">
        <f t="shared" si="0"/>
        <v>-100</v>
      </c>
      <c r="I26" s="28">
        <f t="shared" si="1"/>
        <v>117.3881347410759</v>
      </c>
      <c r="J26" s="29" t="str">
        <f t="shared" si="3"/>
        <v>PDI 10</v>
      </c>
      <c r="K26" s="30" t="str">
        <f t="shared" si="4"/>
        <v>No Statistically Significant Difference</v>
      </c>
      <c r="L26" s="46">
        <v>0</v>
      </c>
    </row>
    <row r="27" spans="1:12">
      <c r="A27" t="s">
        <v>53</v>
      </c>
      <c r="B27" t="s">
        <v>48</v>
      </c>
      <c r="C27" s="16">
        <v>0</v>
      </c>
      <c r="D27" s="16">
        <v>0</v>
      </c>
      <c r="E27" s="16">
        <v>7.5716000000000004E-3</v>
      </c>
      <c r="F27" s="16">
        <v>9.7000000000000005E-4</v>
      </c>
      <c r="G27" s="28">
        <f t="shared" si="2"/>
        <v>-100</v>
      </c>
      <c r="H27" s="28">
        <f t="shared" si="0"/>
        <v>-100</v>
      </c>
      <c r="I27" s="28">
        <f t="shared" si="1"/>
        <v>680.57731958762884</v>
      </c>
      <c r="J27" s="29" t="str">
        <f t="shared" si="3"/>
        <v>PDI 11</v>
      </c>
      <c r="K27" s="30" t="str">
        <f t="shared" si="4"/>
        <v>No Statistically Significant Difference</v>
      </c>
      <c r="L27" s="46">
        <v>0</v>
      </c>
    </row>
    <row r="28" spans="1:12">
      <c r="A28" t="s">
        <v>54</v>
      </c>
      <c r="B28" t="s">
        <v>51</v>
      </c>
      <c r="C28" s="16">
        <v>3.8020000000000003E-4</v>
      </c>
      <c r="D28" s="16">
        <v>0</v>
      </c>
      <c r="E28" s="16">
        <v>1.0654E-3</v>
      </c>
      <c r="F28" s="16">
        <v>1E-3</v>
      </c>
      <c r="G28" s="28">
        <f t="shared" si="2"/>
        <v>-61.980000000000004</v>
      </c>
      <c r="H28" s="28">
        <f t="shared" si="0"/>
        <v>-100</v>
      </c>
      <c r="I28" s="28">
        <f t="shared" si="1"/>
        <v>6.5399999999999956</v>
      </c>
      <c r="J28" s="29" t="str">
        <f t="shared" si="3"/>
        <v>PDI 12</v>
      </c>
      <c r="K28" s="30" t="str">
        <f t="shared" si="4"/>
        <v>No Statistically Significant Difference</v>
      </c>
      <c r="L28" s="46">
        <v>0</v>
      </c>
    </row>
    <row r="29" spans="1:12">
      <c r="A29" t="s">
        <v>55</v>
      </c>
      <c r="B29" t="s">
        <v>49</v>
      </c>
      <c r="C29" s="16"/>
      <c r="D29" s="16"/>
      <c r="E29" s="16"/>
      <c r="F29" s="14"/>
      <c r="G29" s="28" t="str">
        <f t="shared" si="2"/>
        <v/>
      </c>
      <c r="H29" s="28" t="str">
        <f t="shared" si="0"/>
        <v/>
      </c>
      <c r="I29" s="28" t="str">
        <f t="shared" si="1"/>
        <v/>
      </c>
      <c r="J29" s="29" t="str">
        <f t="shared" si="3"/>
        <v/>
      </c>
      <c r="K29" s="30" t="str">
        <f t="shared" si="4"/>
        <v/>
      </c>
      <c r="L29" s="46">
        <v>0</v>
      </c>
    </row>
    <row r="30" spans="1:12" s="13" customFormat="1" ht="15">
      <c r="A30" s="10"/>
      <c r="B30" s="11"/>
      <c r="C30" s="23"/>
      <c r="D30" s="12"/>
      <c r="E30" s="12"/>
      <c r="F30" s="9"/>
      <c r="G30" s="9"/>
      <c r="H30" s="9" t="str">
        <f>IF(D30="", "", (G30-((D30-F30)/F30)*100))</f>
        <v/>
      </c>
      <c r="I30" s="9" t="str">
        <f>IF(E30="", "", (((E30-F30)/F30)*100)-G30)</f>
        <v/>
      </c>
      <c r="J30" s="9"/>
      <c r="K30" s="10"/>
    </row>
    <row r="31" spans="1:12" s="13" customFormat="1" ht="15" customHeight="1">
      <c r="A31" s="10"/>
      <c r="B31" s="11"/>
      <c r="C31" s="12"/>
      <c r="D31" s="12"/>
      <c r="E31" s="12"/>
      <c r="F31" s="9"/>
      <c r="G31" s="9"/>
      <c r="H31" s="9" t="str">
        <f>IF(D31="", "", (G31-((D31-F31)/F31)*100))</f>
        <v/>
      </c>
      <c r="I31" s="9" t="str">
        <f>IF(E31="", "", (((E31-F31)/F31)*100)-G31)</f>
        <v/>
      </c>
      <c r="J31" s="9"/>
      <c r="K31" s="10"/>
    </row>
    <row r="32" spans="1:12">
      <c r="G32" s="8"/>
      <c r="H32" s="8"/>
      <c r="I32" s="8"/>
      <c r="J32" s="8"/>
      <c r="K32" s="8"/>
    </row>
    <row r="33" spans="2:2" ht="15">
      <c r="B33" s="3" t="s">
        <v>74</v>
      </c>
    </row>
    <row r="41" spans="2:2" ht="15">
      <c r="B41" s="3"/>
    </row>
  </sheetData>
  <sheetProtection selectLockedCells="1"/>
  <mergeCells count="3">
    <mergeCell ref="C13:F13"/>
    <mergeCell ref="G13:K13"/>
    <mergeCell ref="J2:M8"/>
  </mergeCells>
  <pageMargins left="0.75" right="0.75" top="1" bottom="1" header="0.5" footer="0.5"/>
  <pageSetup scale="64" fitToHeight="2" orientation="landscape"/>
  <headerFooter alignWithMargins="0">
    <oddHeader>&amp;R&amp;8AHRQ Quality Indicators Toolkit</oddHeader>
    <oddFooter>&amp;L&amp;8Prepared by RAND and UHC for AHRQ&amp;R&amp;8Tool B.3a</oddFooter>
  </headerFooter>
  <rowBreaks count="1" manualBreakCount="1">
    <brk id="3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2:R34"/>
  <sheetViews>
    <sheetView workbookViewId="0">
      <selection activeCell="E30" sqref="E30"/>
    </sheetView>
  </sheetViews>
  <sheetFormatPr baseColWidth="10" defaultColWidth="8.83203125" defaultRowHeight="12" x14ac:dyDescent="0"/>
  <cols>
    <col min="2" max="2" width="5.1640625" bestFit="1" customWidth="1"/>
    <col min="3" max="3" width="29.6640625" bestFit="1" customWidth="1"/>
    <col min="4" max="4" width="15.5" bestFit="1" customWidth="1"/>
  </cols>
  <sheetData>
    <row r="2" spans="2:18">
      <c r="F2" s="31" t="s">
        <v>11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18">
      <c r="F3" s="34" t="s">
        <v>12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2:18" ht="17">
      <c r="B4" s="1"/>
      <c r="C4" s="61" t="s">
        <v>19</v>
      </c>
      <c r="D4" s="62"/>
      <c r="F4" s="39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2:18">
      <c r="B5" s="4" t="s">
        <v>2</v>
      </c>
      <c r="C5" s="42" t="s">
        <v>21</v>
      </c>
      <c r="D5" s="42" t="s">
        <v>22</v>
      </c>
      <c r="E5" s="5"/>
      <c r="F5" s="44" t="s">
        <v>30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2:18">
      <c r="B6" s="6">
        <v>2006</v>
      </c>
      <c r="C6" s="7"/>
      <c r="D6" s="7"/>
      <c r="F6" s="45" t="s">
        <v>13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2:18">
      <c r="B7" s="6">
        <v>2007</v>
      </c>
      <c r="C7" s="7"/>
      <c r="D7" s="7"/>
    </row>
    <row r="8" spans="2:18">
      <c r="B8" s="6">
        <v>2008</v>
      </c>
      <c r="C8" s="7">
        <v>4.8710999999999997E-2</v>
      </c>
      <c r="D8" s="16">
        <v>17</v>
      </c>
    </row>
    <row r="9" spans="2:18">
      <c r="B9" s="6">
        <v>2009</v>
      </c>
      <c r="C9" s="7">
        <v>4.6154000000000001E-2</v>
      </c>
      <c r="D9" s="16">
        <v>15</v>
      </c>
    </row>
    <row r="10" spans="2:18">
      <c r="B10" s="6">
        <v>2010</v>
      </c>
      <c r="C10" s="7">
        <v>5.5E-2</v>
      </c>
      <c r="D10" s="7">
        <v>22</v>
      </c>
    </row>
    <row r="11" spans="2:18">
      <c r="B11" s="6">
        <v>2011</v>
      </c>
      <c r="C11" s="7">
        <v>4.2042000000000003E-2</v>
      </c>
      <c r="D11" s="7">
        <v>14</v>
      </c>
    </row>
    <row r="12" spans="2:18">
      <c r="B12" s="6">
        <v>2012</v>
      </c>
      <c r="C12" s="7">
        <v>3.7499999999999999E-2</v>
      </c>
      <c r="D12" s="7">
        <v>12</v>
      </c>
    </row>
    <row r="13" spans="2:18">
      <c r="B13" s="6">
        <v>2013</v>
      </c>
      <c r="C13" s="7">
        <v>2.9850999999999999E-2</v>
      </c>
      <c r="D13" s="7">
        <v>10</v>
      </c>
    </row>
    <row r="14" spans="2:18">
      <c r="B14" s="6">
        <v>2014</v>
      </c>
      <c r="C14" s="7"/>
      <c r="D14" s="7"/>
    </row>
    <row r="15" spans="2:18">
      <c r="B15" s="6">
        <v>2015</v>
      </c>
      <c r="C15" s="7"/>
      <c r="D15" s="7"/>
    </row>
    <row r="16" spans="2:18">
      <c r="B16" s="6">
        <v>2016</v>
      </c>
      <c r="C16" s="7"/>
      <c r="D16" s="7"/>
    </row>
    <row r="17" spans="2:4">
      <c r="B17" s="63" t="s">
        <v>70</v>
      </c>
      <c r="C17" s="63"/>
      <c r="D17" s="63"/>
    </row>
    <row r="18" spans="2:4">
      <c r="B18" s="64"/>
      <c r="C18" s="64"/>
      <c r="D18" s="64"/>
    </row>
    <row r="19" spans="2:4">
      <c r="B19" s="64"/>
      <c r="C19" s="64"/>
      <c r="D19" s="64"/>
    </row>
    <row r="20" spans="2:4">
      <c r="B20" s="64"/>
      <c r="C20" s="64"/>
      <c r="D20" s="64"/>
    </row>
    <row r="21" spans="2:4">
      <c r="B21" s="64"/>
      <c r="C21" s="64"/>
      <c r="D21" s="64"/>
    </row>
    <row r="22" spans="2:4">
      <c r="B22" s="64"/>
      <c r="C22" s="64"/>
      <c r="D22" s="64"/>
    </row>
    <row r="23" spans="2:4">
      <c r="B23" s="64"/>
      <c r="C23" s="64"/>
      <c r="D23" s="64"/>
    </row>
    <row r="24" spans="2:4">
      <c r="B24" s="64"/>
      <c r="C24" s="64"/>
      <c r="D24" s="64"/>
    </row>
    <row r="33" spans="6:6" ht="15">
      <c r="F33" s="22" t="s">
        <v>18</v>
      </c>
    </row>
    <row r="34" spans="6:6" ht="15">
      <c r="F34" s="22" t="s">
        <v>56</v>
      </c>
    </row>
  </sheetData>
  <customSheetViews>
    <customSheetView guid="{BB827016-8131-4EFA-A526-0AACD5E20E98}" fitToPage="1">
      <selection activeCell="E34" sqref="E34"/>
      <pageSetup scale="65"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4:D4"/>
    <mergeCell ref="B17:D24"/>
  </mergeCells>
  <phoneticPr fontId="5" type="noConversion"/>
  <pageMargins left="0.75" right="0.75" top="1" bottom="1" header="0.5" footer="0.5"/>
  <pageSetup scale="65"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1:R35"/>
  <sheetViews>
    <sheetView zoomScale="80" zoomScaleNormal="80" zoomScalePageLayoutView="80" workbookViewId="0">
      <selection activeCell="U23" sqref="U23"/>
    </sheetView>
  </sheetViews>
  <sheetFormatPr baseColWidth="10" defaultColWidth="8.83203125" defaultRowHeight="12" x14ac:dyDescent="0"/>
  <cols>
    <col min="2" max="2" width="5.1640625" bestFit="1" customWidth="1"/>
    <col min="3" max="4" width="15.1640625" customWidth="1"/>
  </cols>
  <sheetData>
    <row r="1" spans="2:18"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2:18">
      <c r="F2" s="40" t="s">
        <v>11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>
      <c r="F3" s="40" t="s">
        <v>12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>
      <c r="F4" s="4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7">
      <c r="B5" s="1"/>
      <c r="C5" s="61" t="s">
        <v>19</v>
      </c>
      <c r="D5" s="62"/>
      <c r="F5" s="40" t="s">
        <v>34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18">
      <c r="B6" s="4" t="s">
        <v>2</v>
      </c>
      <c r="C6" s="42" t="s">
        <v>3</v>
      </c>
      <c r="D6" s="42" t="s">
        <v>4</v>
      </c>
      <c r="E6" s="5"/>
      <c r="F6" s="40" t="s">
        <v>14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2:18">
      <c r="B7" s="6">
        <v>2006</v>
      </c>
      <c r="C7" s="7"/>
      <c r="D7" s="7"/>
      <c r="E7" s="5"/>
      <c r="F7" s="4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>
      <c r="B8" s="6">
        <v>2007</v>
      </c>
      <c r="C8" s="7"/>
      <c r="D8" s="7"/>
      <c r="F8" s="48" t="s">
        <v>30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18">
      <c r="B9" s="6">
        <v>2008</v>
      </c>
      <c r="C9" s="7">
        <v>4.8710999999999997E-2</v>
      </c>
      <c r="D9" s="7">
        <v>2.7943200000000001E-2</v>
      </c>
      <c r="F9" s="4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>
      <c r="B10" s="6">
        <v>2009</v>
      </c>
      <c r="C10" s="7">
        <v>4.6154000000000001E-2</v>
      </c>
      <c r="D10" s="7">
        <v>2.6476E-2</v>
      </c>
      <c r="F10" s="48" t="s">
        <v>13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2:18">
      <c r="B11" s="6">
        <v>2010</v>
      </c>
      <c r="C11" s="7">
        <v>5.5E-2</v>
      </c>
      <c r="D11" s="7">
        <v>2.8000000000000001E-2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>
      <c r="B12" s="6">
        <v>2011</v>
      </c>
      <c r="C12" s="7">
        <v>4.2042000000000003E-2</v>
      </c>
      <c r="D12" s="7">
        <v>2.1021000000000001E-2</v>
      </c>
    </row>
    <row r="13" spans="2:18">
      <c r="B13" s="6">
        <v>2012</v>
      </c>
      <c r="C13" s="7">
        <v>3.7499999999999999E-2</v>
      </c>
      <c r="D13" s="7">
        <v>2.4250000000000001E-2</v>
      </c>
    </row>
    <row r="14" spans="2:18">
      <c r="B14" s="6">
        <v>2013</v>
      </c>
      <c r="C14" s="7">
        <v>2.9850999999999999E-2</v>
      </c>
      <c r="D14" s="7">
        <v>1.6417999999999999E-2</v>
      </c>
    </row>
    <row r="15" spans="2:18">
      <c r="B15" s="6">
        <v>2014</v>
      </c>
      <c r="C15" s="7"/>
      <c r="D15" s="7"/>
    </row>
    <row r="16" spans="2:18">
      <c r="B16" s="6">
        <v>2015</v>
      </c>
      <c r="C16" s="7"/>
      <c r="D16" s="7"/>
    </row>
    <row r="17" spans="2:4">
      <c r="B17" s="6">
        <v>2016</v>
      </c>
      <c r="C17" s="7"/>
      <c r="D17" s="7"/>
    </row>
    <row r="18" spans="2:4">
      <c r="B18" s="63" t="s">
        <v>80</v>
      </c>
      <c r="C18" s="63"/>
      <c r="D18" s="63"/>
    </row>
    <row r="19" spans="2:4">
      <c r="B19" s="64"/>
      <c r="C19" s="64"/>
      <c r="D19" s="64"/>
    </row>
    <row r="20" spans="2:4" ht="18" customHeight="1">
      <c r="B20" s="64"/>
      <c r="C20" s="64"/>
      <c r="D20" s="64"/>
    </row>
    <row r="21" spans="2:4">
      <c r="B21" s="64"/>
      <c r="C21" s="64"/>
      <c r="D21" s="64"/>
    </row>
    <row r="22" spans="2:4">
      <c r="B22" s="64"/>
      <c r="C22" s="64"/>
      <c r="D22" s="64"/>
    </row>
    <row r="23" spans="2:4">
      <c r="B23" s="64"/>
      <c r="C23" s="64"/>
      <c r="D23" s="64"/>
    </row>
    <row r="24" spans="2:4">
      <c r="B24" s="64"/>
      <c r="C24" s="64"/>
      <c r="D24" s="64"/>
    </row>
    <row r="25" spans="2:4">
      <c r="B25" s="64"/>
      <c r="C25" s="64"/>
      <c r="D25" s="64"/>
    </row>
    <row r="26" spans="2:4" ht="27" customHeight="1"/>
    <row r="34" spans="6:6" ht="15">
      <c r="F34" s="22" t="s">
        <v>18</v>
      </c>
    </row>
    <row r="35" spans="6:6" ht="15">
      <c r="F35" s="22" t="s">
        <v>56</v>
      </c>
    </row>
  </sheetData>
  <customSheetViews>
    <customSheetView guid="{BB827016-8131-4EFA-A526-0AACD5E20E98}">
      <selection activeCell="R36" sqref="R36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5:D5"/>
    <mergeCell ref="B18:D25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B2:T40"/>
  <sheetViews>
    <sheetView workbookViewId="0">
      <selection activeCell="F4" sqref="F4"/>
    </sheetView>
  </sheetViews>
  <sheetFormatPr baseColWidth="10" defaultColWidth="8.83203125" defaultRowHeight="12" x14ac:dyDescent="0"/>
  <cols>
    <col min="2" max="2" width="5.1640625" bestFit="1" customWidth="1"/>
    <col min="3" max="6" width="15.1640625" customWidth="1"/>
  </cols>
  <sheetData>
    <row r="2" spans="2:20" ht="13">
      <c r="H2" s="40" t="s">
        <v>15</v>
      </c>
      <c r="I2" s="40"/>
      <c r="J2" s="40"/>
      <c r="K2" s="40"/>
      <c r="L2" s="41"/>
      <c r="M2" s="41"/>
      <c r="N2" s="41"/>
      <c r="O2" s="41"/>
      <c r="P2" s="41"/>
      <c r="Q2" s="41"/>
      <c r="R2" s="41"/>
      <c r="S2" s="41"/>
      <c r="T2" s="40"/>
    </row>
    <row r="3" spans="2:20" ht="13">
      <c r="H3" s="40" t="s">
        <v>20</v>
      </c>
      <c r="I3" s="40"/>
      <c r="J3" s="40"/>
      <c r="K3" s="40"/>
      <c r="L3" s="41"/>
      <c r="M3" s="41"/>
      <c r="N3" s="41"/>
      <c r="O3" s="41"/>
      <c r="P3" s="41"/>
      <c r="Q3" s="41"/>
      <c r="R3" s="41"/>
      <c r="S3" s="41"/>
      <c r="T3" s="40"/>
    </row>
    <row r="4" spans="2:20" ht="13">
      <c r="H4" s="40"/>
      <c r="I4" s="40"/>
      <c r="J4" s="40"/>
      <c r="K4" s="40"/>
      <c r="L4" s="41"/>
      <c r="M4" s="41"/>
      <c r="N4" s="41"/>
      <c r="O4" s="41"/>
      <c r="P4" s="41"/>
      <c r="Q4" s="41"/>
      <c r="R4" s="41"/>
      <c r="S4" s="41"/>
      <c r="T4" s="40"/>
    </row>
    <row r="5" spans="2:20" ht="13">
      <c r="H5" s="40" t="s">
        <v>31</v>
      </c>
      <c r="I5" s="40"/>
      <c r="J5" s="40"/>
      <c r="K5" s="40"/>
      <c r="L5" s="41"/>
      <c r="M5" s="41"/>
      <c r="N5" s="41"/>
      <c r="O5" s="41"/>
      <c r="P5" s="41"/>
      <c r="Q5" s="41"/>
      <c r="R5" s="41"/>
      <c r="S5" s="41"/>
      <c r="T5" s="40"/>
    </row>
    <row r="6" spans="2:20" ht="13">
      <c r="H6" s="40" t="s">
        <v>16</v>
      </c>
      <c r="I6" s="40"/>
      <c r="J6" s="40"/>
      <c r="K6" s="40"/>
      <c r="L6" s="41"/>
      <c r="M6" s="41"/>
      <c r="N6" s="41"/>
      <c r="O6" s="41"/>
      <c r="P6" s="41"/>
      <c r="Q6" s="41"/>
      <c r="R6" s="41"/>
      <c r="S6" s="41"/>
      <c r="T6" s="40"/>
    </row>
    <row r="7" spans="2:20" ht="13">
      <c r="H7" s="40" t="s">
        <v>32</v>
      </c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0"/>
    </row>
    <row r="8" spans="2:20" ht="17">
      <c r="C8" s="61" t="s">
        <v>19</v>
      </c>
      <c r="D8" s="66"/>
      <c r="E8" s="66"/>
      <c r="F8" s="62"/>
      <c r="H8" s="40"/>
      <c r="I8" s="40"/>
      <c r="J8" s="40"/>
      <c r="K8" s="40"/>
      <c r="L8" s="41"/>
      <c r="M8" s="41"/>
      <c r="N8" s="41"/>
      <c r="O8" s="41"/>
      <c r="P8" s="41"/>
      <c r="Q8" s="41"/>
      <c r="R8" s="41"/>
      <c r="S8" s="41"/>
      <c r="T8" s="40"/>
    </row>
    <row r="9" spans="2:20" ht="13">
      <c r="B9" s="65" t="s">
        <v>2</v>
      </c>
      <c r="C9" s="68" t="s">
        <v>24</v>
      </c>
      <c r="D9" s="67" t="s">
        <v>25</v>
      </c>
      <c r="E9" s="67" t="s">
        <v>26</v>
      </c>
      <c r="F9" s="71" t="s">
        <v>5</v>
      </c>
      <c r="H9" s="40" t="s">
        <v>17</v>
      </c>
      <c r="I9" s="40"/>
      <c r="J9" s="40"/>
      <c r="K9" s="40"/>
      <c r="L9" s="41"/>
      <c r="M9" s="41"/>
      <c r="N9" s="41"/>
      <c r="O9" s="41"/>
      <c r="P9" s="41"/>
      <c r="Q9" s="41"/>
      <c r="R9" s="41"/>
      <c r="S9" s="41"/>
      <c r="T9" s="40"/>
    </row>
    <row r="10" spans="2:20" ht="13">
      <c r="B10" s="65"/>
      <c r="C10" s="69"/>
      <c r="D10" s="67"/>
      <c r="E10" s="67"/>
      <c r="F10" s="71"/>
      <c r="H10" s="40" t="s">
        <v>33</v>
      </c>
      <c r="I10" s="40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0"/>
    </row>
    <row r="11" spans="2:20" ht="13">
      <c r="B11" s="65"/>
      <c r="C11" s="69"/>
      <c r="D11" s="67"/>
      <c r="E11" s="67"/>
      <c r="F11" s="71"/>
      <c r="H11" s="40"/>
      <c r="I11" s="40"/>
      <c r="J11" s="40"/>
      <c r="K11" s="40"/>
      <c r="L11" s="41"/>
      <c r="M11" s="41"/>
      <c r="N11" s="41"/>
      <c r="O11" s="41"/>
      <c r="P11" s="41"/>
      <c r="Q11" s="41"/>
      <c r="R11" s="41"/>
      <c r="S11" s="41"/>
      <c r="T11" s="40"/>
    </row>
    <row r="12" spans="2:20" ht="13">
      <c r="B12" s="65"/>
      <c r="C12" s="70"/>
      <c r="D12" s="67"/>
      <c r="E12" s="67"/>
      <c r="F12" s="71"/>
      <c r="G12" s="5"/>
      <c r="H12" s="48" t="s">
        <v>30</v>
      </c>
      <c r="I12" s="40"/>
      <c r="J12" s="40"/>
      <c r="K12" s="40"/>
      <c r="L12" s="41"/>
      <c r="M12" s="41"/>
      <c r="N12" s="41"/>
      <c r="O12" s="41"/>
      <c r="P12" s="41"/>
      <c r="Q12" s="41"/>
      <c r="R12" s="41"/>
      <c r="S12" s="41"/>
      <c r="T12" s="40"/>
    </row>
    <row r="13" spans="2:20" ht="13">
      <c r="B13" s="6">
        <v>2006</v>
      </c>
      <c r="C13" s="7"/>
      <c r="D13" s="7"/>
      <c r="E13" s="7"/>
      <c r="F13" s="7"/>
      <c r="H13" s="48" t="s">
        <v>13</v>
      </c>
      <c r="I13" s="40"/>
      <c r="J13" s="40"/>
      <c r="K13" s="40"/>
      <c r="L13" s="41"/>
      <c r="M13" s="41"/>
      <c r="N13" s="41"/>
      <c r="O13" s="41"/>
      <c r="P13" s="41"/>
      <c r="Q13" s="41"/>
      <c r="R13" s="41"/>
      <c r="S13" s="41"/>
      <c r="T13" s="40"/>
    </row>
    <row r="14" spans="2:20" ht="13">
      <c r="B14" s="6">
        <v>2007</v>
      </c>
      <c r="C14" s="7"/>
      <c r="D14" s="7"/>
      <c r="E14" s="7"/>
      <c r="F14" s="7"/>
      <c r="H14" s="40"/>
      <c r="I14" s="40"/>
      <c r="J14" s="40"/>
      <c r="K14" s="40"/>
      <c r="L14" s="41"/>
      <c r="M14" s="41"/>
      <c r="N14" s="41"/>
      <c r="O14" s="41"/>
      <c r="P14" s="41"/>
      <c r="Q14" s="41"/>
      <c r="R14" s="41"/>
      <c r="S14" s="41"/>
      <c r="T14" s="40"/>
    </row>
    <row r="15" spans="2:20">
      <c r="B15" s="6">
        <v>2008</v>
      </c>
      <c r="C15" s="7">
        <v>4.0374E-2</v>
      </c>
      <c r="D15" s="7">
        <v>3.1628000000000003E-2</v>
      </c>
      <c r="E15" s="7">
        <v>4.9119999999999997E-2</v>
      </c>
      <c r="F15" s="7">
        <v>3.7491999999999998E-2</v>
      </c>
    </row>
    <row r="16" spans="2:20">
      <c r="B16" s="6">
        <v>2009</v>
      </c>
      <c r="C16" s="7">
        <v>3.8308000000000002E-2</v>
      </c>
      <c r="D16" s="7">
        <v>2.8083E-2</v>
      </c>
      <c r="E16" s="7">
        <v>4.8533E-2</v>
      </c>
      <c r="F16" s="7">
        <v>3.6528999999999999E-2</v>
      </c>
    </row>
    <row r="17" spans="2:6">
      <c r="B17" s="6">
        <v>2010</v>
      </c>
      <c r="C17" s="7">
        <v>4.675E-2</v>
      </c>
      <c r="D17" s="7">
        <v>3.4694000000000003E-2</v>
      </c>
      <c r="E17" s="7">
        <v>5.8805999999999997E-2</v>
      </c>
      <c r="F17" s="7">
        <v>4.4434000000000001E-2</v>
      </c>
    </row>
    <row r="18" spans="2:6">
      <c r="B18" s="6">
        <v>2011</v>
      </c>
      <c r="C18" s="7">
        <v>3.6997000000000002E-2</v>
      </c>
      <c r="D18" s="7">
        <v>3.0539E-2</v>
      </c>
      <c r="E18" s="7">
        <v>4.3454E-2</v>
      </c>
      <c r="F18" s="7">
        <v>3.4819000000000003E-2</v>
      </c>
    </row>
    <row r="19" spans="2:6">
      <c r="B19" s="6">
        <v>2012</v>
      </c>
      <c r="C19" s="7">
        <v>0.03</v>
      </c>
      <c r="D19" s="7">
        <v>2.1992999999999999E-2</v>
      </c>
      <c r="E19" s="7">
        <v>3.8006999999999999E-2</v>
      </c>
      <c r="F19" s="7">
        <v>2.8607E-2</v>
      </c>
    </row>
    <row r="20" spans="2:6">
      <c r="B20" s="6">
        <v>2013</v>
      </c>
      <c r="C20" s="7">
        <v>2.3880999999999999E-2</v>
      </c>
      <c r="D20" s="7">
        <v>1.7507000000000002E-2</v>
      </c>
      <c r="E20" s="7">
        <v>3.0040000000000001E-2</v>
      </c>
      <c r="F20" s="7">
        <v>2.2697999999999999E-2</v>
      </c>
    </row>
    <row r="21" spans="2:6">
      <c r="B21" s="6">
        <v>2014</v>
      </c>
      <c r="C21" s="7"/>
      <c r="D21" s="7"/>
      <c r="E21" s="7"/>
      <c r="F21" s="7"/>
    </row>
    <row r="22" spans="2:6">
      <c r="B22" s="6">
        <v>2015</v>
      </c>
      <c r="C22" s="7"/>
      <c r="D22" s="7"/>
      <c r="E22" s="7"/>
      <c r="F22" s="7"/>
    </row>
    <row r="23" spans="2:6">
      <c r="B23" s="6">
        <v>2016</v>
      </c>
      <c r="C23" s="7"/>
      <c r="D23" s="7"/>
      <c r="E23" s="7"/>
      <c r="F23" s="7"/>
    </row>
    <row r="24" spans="2:6">
      <c r="B24" s="63" t="s">
        <v>81</v>
      </c>
      <c r="C24" s="63"/>
      <c r="D24" s="63"/>
      <c r="E24" s="63"/>
    </row>
    <row r="25" spans="2:6">
      <c r="B25" s="64"/>
      <c r="C25" s="64"/>
      <c r="D25" s="64"/>
      <c r="E25" s="64"/>
    </row>
    <row r="26" spans="2:6">
      <c r="B26" s="64"/>
      <c r="C26" s="64"/>
      <c r="D26" s="64"/>
      <c r="E26" s="64"/>
    </row>
    <row r="27" spans="2:6">
      <c r="B27" s="64"/>
      <c r="C27" s="64"/>
      <c r="D27" s="64"/>
      <c r="E27" s="64"/>
    </row>
    <row r="28" spans="2:6">
      <c r="B28" s="64"/>
      <c r="C28" s="64"/>
      <c r="D28" s="64"/>
      <c r="E28" s="64"/>
    </row>
    <row r="29" spans="2:6">
      <c r="B29" s="64"/>
      <c r="C29" s="64"/>
      <c r="D29" s="64"/>
      <c r="E29" s="64"/>
    </row>
    <row r="30" spans="2:6">
      <c r="B30" s="64"/>
      <c r="C30" s="64"/>
      <c r="D30" s="64"/>
      <c r="E30" s="64"/>
    </row>
    <row r="39" spans="8:8" ht="15">
      <c r="H39" s="22" t="s">
        <v>18</v>
      </c>
    </row>
    <row r="40" spans="8:8" ht="15">
      <c r="H40" s="22" t="s">
        <v>56</v>
      </c>
    </row>
  </sheetData>
  <customSheetViews>
    <customSheetView guid="{BB827016-8131-4EFA-A526-0AACD5E20E98}">
      <selection activeCell="V20" sqref="V20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7">
    <mergeCell ref="B24:E30"/>
    <mergeCell ref="B9:B12"/>
    <mergeCell ref="C8:F8"/>
    <mergeCell ref="D9:D12"/>
    <mergeCell ref="E9:E12"/>
    <mergeCell ref="C9:C12"/>
    <mergeCell ref="F9:F12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B2:S28"/>
  <sheetViews>
    <sheetView workbookViewId="0">
      <selection activeCell="C1" sqref="C1"/>
    </sheetView>
  </sheetViews>
  <sheetFormatPr baseColWidth="10" defaultColWidth="8.83203125" defaultRowHeight="12" x14ac:dyDescent="0"/>
  <cols>
    <col min="2" max="2" width="5.1640625" bestFit="1" customWidth="1"/>
    <col min="3" max="4" width="15.1640625" customWidth="1"/>
  </cols>
  <sheetData>
    <row r="2" spans="2:19">
      <c r="F2" s="40" t="s">
        <v>34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8"/>
    </row>
    <row r="3" spans="2:19">
      <c r="F3" s="40" t="s">
        <v>14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8"/>
    </row>
    <row r="4" spans="2:19">
      <c r="F4" s="4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8"/>
    </row>
    <row r="5" spans="2:19">
      <c r="F5" s="49" t="s">
        <v>72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8"/>
    </row>
    <row r="6" spans="2:19" ht="13">
      <c r="F6" s="40" t="s">
        <v>23</v>
      </c>
      <c r="G6" s="40"/>
      <c r="H6" s="40"/>
      <c r="I6" s="40"/>
      <c r="J6" s="41"/>
      <c r="K6" s="41"/>
      <c r="L6" s="41"/>
      <c r="M6" s="41"/>
      <c r="N6" s="41"/>
      <c r="O6" s="41"/>
      <c r="P6" s="41"/>
      <c r="Q6" s="41"/>
      <c r="R6" s="40"/>
      <c r="S6" s="8"/>
    </row>
    <row r="7" spans="2:19" ht="13">
      <c r="F7" s="35"/>
      <c r="G7" s="40"/>
      <c r="H7" s="40"/>
      <c r="I7" s="40"/>
      <c r="J7" s="41"/>
      <c r="K7" s="41"/>
      <c r="L7" s="41"/>
      <c r="M7" s="41"/>
      <c r="N7" s="41"/>
      <c r="O7" s="41"/>
      <c r="P7" s="41"/>
      <c r="Q7" s="41"/>
      <c r="R7" s="40"/>
      <c r="S7" s="8"/>
    </row>
    <row r="8" spans="2:19">
      <c r="F8" s="48" t="s">
        <v>30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8"/>
    </row>
    <row r="9" spans="2:19" ht="17">
      <c r="C9" s="61" t="s">
        <v>19</v>
      </c>
      <c r="D9" s="62"/>
      <c r="F9" s="48" t="s">
        <v>71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8"/>
    </row>
    <row r="10" spans="2:19" ht="16.5" customHeight="1">
      <c r="B10" s="4" t="s">
        <v>2</v>
      </c>
      <c r="C10" s="42" t="s">
        <v>4</v>
      </c>
      <c r="D10" s="42" t="s">
        <v>57</v>
      </c>
      <c r="E10" s="5"/>
      <c r="F10" s="5"/>
    </row>
    <row r="11" spans="2:19" ht="27" customHeight="1">
      <c r="B11" s="6">
        <v>2006</v>
      </c>
      <c r="C11" s="7"/>
      <c r="D11" s="7"/>
    </row>
    <row r="12" spans="2:19" ht="27" customHeight="1">
      <c r="B12" s="6">
        <v>2007</v>
      </c>
      <c r="C12" s="7"/>
      <c r="D12" s="7"/>
    </row>
    <row r="13" spans="2:19" ht="27" customHeight="1">
      <c r="B13" s="6">
        <v>2008</v>
      </c>
      <c r="C13" s="7">
        <v>2.7943200000000001E-2</v>
      </c>
      <c r="D13" s="14">
        <v>2.3829999999999997E-2</v>
      </c>
    </row>
    <row r="14" spans="2:19" ht="27" customHeight="1">
      <c r="B14" s="6">
        <v>2009</v>
      </c>
      <c r="C14" s="7">
        <v>2.6476E-2</v>
      </c>
      <c r="D14" s="14">
        <v>2.3829999999999997E-2</v>
      </c>
    </row>
    <row r="15" spans="2:19" ht="27" customHeight="1">
      <c r="B15" s="6">
        <v>2010</v>
      </c>
      <c r="C15" s="7">
        <v>2.8000000000000001E-2</v>
      </c>
      <c r="D15" s="14">
        <v>2.3829999999999997E-2</v>
      </c>
    </row>
    <row r="16" spans="2:19" ht="27" customHeight="1">
      <c r="B16" s="6">
        <v>2011</v>
      </c>
      <c r="C16" s="7">
        <v>2.1021000000000001E-2</v>
      </c>
      <c r="D16" s="14">
        <v>2.3829999999999997E-2</v>
      </c>
    </row>
    <row r="17" spans="2:6" ht="27" customHeight="1">
      <c r="B17" s="6">
        <v>2012</v>
      </c>
      <c r="C17" s="7">
        <v>2.4250000000000001E-2</v>
      </c>
      <c r="D17" s="14">
        <v>2.3829999999999997E-2</v>
      </c>
    </row>
    <row r="18" spans="2:6" ht="27" customHeight="1">
      <c r="B18" s="6">
        <v>2013</v>
      </c>
      <c r="C18" s="7">
        <v>1.6417999999999999E-2</v>
      </c>
      <c r="D18" s="14">
        <v>2.3829999999999997E-2</v>
      </c>
    </row>
    <row r="19" spans="2:6" ht="27" customHeight="1">
      <c r="B19" s="6">
        <v>2014</v>
      </c>
      <c r="C19" s="7"/>
      <c r="D19" s="7"/>
    </row>
    <row r="20" spans="2:6" ht="27" customHeight="1">
      <c r="B20" s="6">
        <v>2015</v>
      </c>
      <c r="C20" s="7"/>
      <c r="D20" s="7"/>
    </row>
    <row r="21" spans="2:6" ht="27" customHeight="1">
      <c r="B21" s="6">
        <v>2016</v>
      </c>
      <c r="C21" s="7"/>
      <c r="D21" s="7"/>
    </row>
    <row r="22" spans="2:6" ht="25.5" customHeight="1">
      <c r="B22" s="72" t="s">
        <v>80</v>
      </c>
      <c r="C22" s="72"/>
      <c r="D22" s="72"/>
      <c r="F22" s="22" t="s">
        <v>18</v>
      </c>
    </row>
    <row r="23" spans="2:6" ht="25.5" customHeight="1">
      <c r="B23" s="73"/>
      <c r="C23" s="73"/>
      <c r="D23" s="73"/>
      <c r="F23" s="22" t="s">
        <v>56</v>
      </c>
    </row>
    <row r="24" spans="2:6" ht="25.5" customHeight="1">
      <c r="B24" s="73"/>
      <c r="C24" s="73"/>
      <c r="D24" s="73"/>
    </row>
    <row r="25" spans="2:6" ht="21" customHeight="1">
      <c r="B25" s="73"/>
      <c r="C25" s="73"/>
      <c r="D25" s="73"/>
    </row>
    <row r="26" spans="2:6" ht="25" hidden="1" customHeight="1">
      <c r="B26" s="73"/>
      <c r="C26" s="73"/>
      <c r="D26" s="73"/>
    </row>
    <row r="27" spans="2:6" ht="12.75" hidden="1" customHeight="1">
      <c r="B27" s="73"/>
      <c r="C27" s="73"/>
      <c r="D27" s="73"/>
    </row>
    <row r="28" spans="2:6" ht="12.75" hidden="1" customHeight="1">
      <c r="B28" s="73"/>
      <c r="C28" s="73"/>
      <c r="D28" s="73"/>
    </row>
  </sheetData>
  <customSheetViews>
    <customSheetView guid="{BB827016-8131-4EFA-A526-0AACD5E20E98}">
      <selection activeCell="R17" sqref="R17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9:D9"/>
    <mergeCell ref="B22:D28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2:V40"/>
  <sheetViews>
    <sheetView workbookViewId="0">
      <selection activeCell="V20" sqref="V20"/>
    </sheetView>
  </sheetViews>
  <sheetFormatPr baseColWidth="10" defaultColWidth="8.83203125" defaultRowHeight="12" x14ac:dyDescent="0"/>
  <cols>
    <col min="2" max="2" width="5.1640625" bestFit="1" customWidth="1"/>
    <col min="3" max="6" width="15.1640625" customWidth="1"/>
  </cols>
  <sheetData>
    <row r="2" spans="2:22">
      <c r="H2" s="40" t="s">
        <v>15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8"/>
      <c r="V2" s="8"/>
    </row>
    <row r="3" spans="2:22">
      <c r="H3" s="40" t="s">
        <v>35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8"/>
      <c r="V3" s="8"/>
    </row>
    <row r="4" spans="2:22">
      <c r="H4" s="4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8"/>
      <c r="V4" s="8"/>
    </row>
    <row r="5" spans="2:22">
      <c r="H5" s="40" t="s">
        <v>31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8"/>
      <c r="V5" s="8"/>
    </row>
    <row r="6" spans="2:22">
      <c r="H6" s="40" t="s">
        <v>16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8"/>
      <c r="V6" s="8"/>
    </row>
    <row r="7" spans="2:22">
      <c r="H7" s="40" t="s">
        <v>36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8"/>
      <c r="V7" s="8"/>
    </row>
    <row r="8" spans="2:22" ht="17">
      <c r="C8" s="61" t="s">
        <v>19</v>
      </c>
      <c r="D8" s="66"/>
      <c r="E8" s="66"/>
      <c r="F8" s="62"/>
      <c r="H8" s="4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8"/>
      <c r="V8" s="8"/>
    </row>
    <row r="9" spans="2:22">
      <c r="B9" s="65" t="s">
        <v>2</v>
      </c>
      <c r="C9" s="68" t="s">
        <v>24</v>
      </c>
      <c r="D9" s="67" t="s">
        <v>25</v>
      </c>
      <c r="E9" s="67" t="s">
        <v>26</v>
      </c>
      <c r="F9" s="71" t="s">
        <v>57</v>
      </c>
      <c r="H9" s="49" t="s">
        <v>73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8"/>
      <c r="V9" s="8"/>
    </row>
    <row r="10" spans="2:22">
      <c r="B10" s="65"/>
      <c r="C10" s="69"/>
      <c r="D10" s="67"/>
      <c r="E10" s="67"/>
      <c r="F10" s="71"/>
      <c r="H10" s="40" t="s">
        <v>23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8"/>
      <c r="V10" s="8"/>
    </row>
    <row r="11" spans="2:22">
      <c r="B11" s="65"/>
      <c r="C11" s="69"/>
      <c r="D11" s="67"/>
      <c r="E11" s="67"/>
      <c r="F11" s="7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8"/>
      <c r="V11" s="8"/>
    </row>
    <row r="12" spans="2:22">
      <c r="B12" s="65"/>
      <c r="C12" s="70"/>
      <c r="D12" s="67"/>
      <c r="E12" s="67"/>
      <c r="F12" s="71"/>
      <c r="G12" s="5"/>
      <c r="H12" s="48" t="s">
        <v>30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8"/>
      <c r="V12" s="8"/>
    </row>
    <row r="13" spans="2:22">
      <c r="B13" s="6">
        <v>2006</v>
      </c>
      <c r="C13" s="7"/>
      <c r="D13" s="7"/>
      <c r="E13" s="7"/>
      <c r="F13" s="7"/>
      <c r="H13" s="48" t="s">
        <v>71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8"/>
      <c r="V13" s="8"/>
    </row>
    <row r="14" spans="2:22">
      <c r="B14" s="6">
        <v>2007</v>
      </c>
      <c r="C14" s="7"/>
      <c r="D14" s="7"/>
      <c r="E14" s="7"/>
      <c r="F14" s="7"/>
    </row>
    <row r="15" spans="2:22">
      <c r="B15" s="6">
        <v>2008</v>
      </c>
      <c r="C15" s="7">
        <v>4.0374E-2</v>
      </c>
      <c r="D15" s="7">
        <v>3.1628000000000003E-2</v>
      </c>
      <c r="E15" s="7">
        <v>4.9119999999999997E-2</v>
      </c>
      <c r="F15" s="14">
        <v>2.3829999999999997E-2</v>
      </c>
    </row>
    <row r="16" spans="2:22">
      <c r="B16" s="6">
        <v>2009</v>
      </c>
      <c r="C16" s="7">
        <v>3.8308000000000002E-2</v>
      </c>
      <c r="D16" s="7">
        <v>2.8083E-2</v>
      </c>
      <c r="E16" s="7">
        <v>4.8533E-2</v>
      </c>
      <c r="F16" s="14">
        <v>2.3829999999999997E-2</v>
      </c>
    </row>
    <row r="17" spans="2:6">
      <c r="B17" s="6">
        <v>2010</v>
      </c>
      <c r="C17" s="7">
        <v>4.675E-2</v>
      </c>
      <c r="D17" s="7">
        <v>3.4694000000000003E-2</v>
      </c>
      <c r="E17" s="7">
        <v>5.8805999999999997E-2</v>
      </c>
      <c r="F17" s="14">
        <v>2.3829999999999997E-2</v>
      </c>
    </row>
    <row r="18" spans="2:6">
      <c r="B18" s="6">
        <v>2011</v>
      </c>
      <c r="C18" s="7">
        <v>3.6997000000000002E-2</v>
      </c>
      <c r="D18" s="7">
        <v>3.0539E-2</v>
      </c>
      <c r="E18" s="7">
        <v>4.3454E-2</v>
      </c>
      <c r="F18" s="14">
        <v>2.3829999999999997E-2</v>
      </c>
    </row>
    <row r="19" spans="2:6">
      <c r="B19" s="6">
        <v>2012</v>
      </c>
      <c r="C19" s="7">
        <v>0.03</v>
      </c>
      <c r="D19" s="7">
        <v>2.1992999999999999E-2</v>
      </c>
      <c r="E19" s="7">
        <v>3.8006999999999999E-2</v>
      </c>
      <c r="F19" s="14">
        <v>2.3829999999999997E-2</v>
      </c>
    </row>
    <row r="20" spans="2:6">
      <c r="B20" s="6">
        <v>2013</v>
      </c>
      <c r="C20" s="7">
        <v>2.3880999999999999E-2</v>
      </c>
      <c r="D20" s="7">
        <v>1.7507000000000002E-2</v>
      </c>
      <c r="E20" s="7">
        <v>3.0040000000000001E-2</v>
      </c>
      <c r="F20" s="14">
        <v>2.3829999999999997E-2</v>
      </c>
    </row>
    <row r="21" spans="2:6">
      <c r="B21" s="6">
        <v>2014</v>
      </c>
      <c r="C21" s="7"/>
      <c r="D21" s="7"/>
      <c r="E21" s="7"/>
      <c r="F21" s="7"/>
    </row>
    <row r="22" spans="2:6">
      <c r="B22" s="6">
        <v>2015</v>
      </c>
      <c r="C22" s="7"/>
      <c r="D22" s="7"/>
      <c r="E22" s="7"/>
      <c r="F22" s="7"/>
    </row>
    <row r="23" spans="2:6">
      <c r="B23" s="6">
        <v>2016</v>
      </c>
      <c r="C23" s="7"/>
      <c r="D23" s="7"/>
      <c r="E23" s="7"/>
      <c r="F23" s="7"/>
    </row>
    <row r="24" spans="2:6">
      <c r="C24" s="63" t="s">
        <v>82</v>
      </c>
      <c r="D24" s="63"/>
      <c r="E24" s="63"/>
      <c r="F24" s="63"/>
    </row>
    <row r="25" spans="2:6">
      <c r="C25" s="64"/>
      <c r="D25" s="64"/>
      <c r="E25" s="64"/>
      <c r="F25" s="64"/>
    </row>
    <row r="26" spans="2:6">
      <c r="C26" s="64"/>
      <c r="D26" s="64"/>
      <c r="E26" s="64"/>
      <c r="F26" s="64"/>
    </row>
    <row r="27" spans="2:6">
      <c r="C27" s="64"/>
      <c r="D27" s="64"/>
      <c r="E27" s="64"/>
      <c r="F27" s="64"/>
    </row>
    <row r="28" spans="2:6">
      <c r="C28" s="64"/>
      <c r="D28" s="64"/>
      <c r="E28" s="64"/>
      <c r="F28" s="64"/>
    </row>
    <row r="39" spans="8:8" ht="15">
      <c r="H39" s="22" t="s">
        <v>18</v>
      </c>
    </row>
    <row r="40" spans="8:8" ht="15">
      <c r="H40" s="22" t="s">
        <v>56</v>
      </c>
    </row>
  </sheetData>
  <customSheetViews>
    <customSheetView guid="{BB827016-8131-4EFA-A526-0AACD5E20E98}">
      <selection activeCell="C2" sqref="C2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7">
    <mergeCell ref="C24:F28"/>
    <mergeCell ref="C8:F8"/>
    <mergeCell ref="D9:D12"/>
    <mergeCell ref="E9:E12"/>
    <mergeCell ref="B9:B12"/>
    <mergeCell ref="C9:C12"/>
    <mergeCell ref="F9:F12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B192AA9D99644B674599B7D6FB919" ma:contentTypeVersion="7" ma:contentTypeDescription="Create a new document." ma:contentTypeScope="" ma:versionID="f841e241bb03f1e0104d0224d0b3f39b">
  <xsd:schema xmlns:xsd="http://www.w3.org/2001/XMLSchema" xmlns:xs="http://www.w3.org/2001/XMLSchema" xmlns:p="http://schemas.microsoft.com/office/2006/metadata/properties" xmlns:ns2="36faa46a-c32a-4e76-8967-241cd91695fa" targetNamespace="http://schemas.microsoft.com/office/2006/metadata/properties" ma:root="true" ma:fieldsID="02fba42e6fa5714b86de9896b72afbb6" ns2:_="">
    <xsd:import namespace="36faa46a-c32a-4e76-8967-241cd91695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aa46a-c32a-4e76-8967-241cd9169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dlc_DocId xmlns="36faa46a-c32a-4e76-8967-241cd91695fa">ECA5PWAFM45H-1463-367</_dlc_DocId>
    <_dlc_DocIdUrl xmlns="36faa46a-c32a-4e76-8967-241cd91695fa">
      <Url>https://teamspace.rand.org/health/qi-toolkit/_layouts/15/DocIdRedir.aspx?ID=ECA5PWAFM45H-1463-367</Url>
      <Description>ECA5PWAFM45H-1463-367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83866A-26C0-4EAA-BE11-FABCA81FD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aa46a-c32a-4e76-8967-241cd9169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A7286-2B6F-4B52-A3B3-F3A18125C8E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6E78C95-6E4C-4FFF-89CE-55D362CC5EB6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36faa46a-c32a-4e76-8967-241cd91695fa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9BDA171-AB7A-4CA0-B637-19285E1D37F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0BE43A2-6368-4CBE-A2A3-C17A9A48FCC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compare-PDI-rates-average</vt:lpstr>
      <vt:lpstr>trend-observed</vt:lpstr>
      <vt:lpstr>trend-observed-expected</vt:lpstr>
      <vt:lpstr>trend-risk-adjusted-smoothed</vt:lpstr>
      <vt:lpstr>trend-expected-average</vt:lpstr>
      <vt:lpstr>trend-risk-adjusted-average</vt:lpstr>
    </vt:vector>
  </TitlesOfParts>
  <Company>RAND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Burns</dc:creator>
  <cp:lastModifiedBy>Courtney Gidengil</cp:lastModifiedBy>
  <cp:lastPrinted>2011-08-30T17:03:21Z</cp:lastPrinted>
  <dcterms:created xsi:type="dcterms:W3CDTF">2010-05-27T17:51:08Z</dcterms:created>
  <dcterms:modified xsi:type="dcterms:W3CDTF">2016-05-25T19:34:42Z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0x010100417B192AA9D99644B674599B7D6FB919</vt:lpwstr>
  </property>
  <property fmtid="{D5CDD505-2E9C-101B-9397-08002B2CF9AE}" pid="4" name="_dlc_DocIdItemGuid">
    <vt:lpwstr>7130c432-a65c-4e29-9258-b8cb8a5e3965</vt:lpwstr>
  </property>
</Properties>
</file>